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PASTAS AGROPROCESADOS" sheetId="1" r:id="rId1"/>
  </sheets>
  <definedNames>
    <definedName name="_xlnm.Print_Area" localSheetId="0">'PASTAS AGROPROCESADOS'!$A$1:$F$83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9" i="1"/>
  <c r="F52" i="1" s="1"/>
  <c r="B75" i="1" s="1"/>
  <c r="F50" i="1"/>
  <c r="F51" i="1"/>
  <c r="F37" i="1"/>
  <c r="F38" i="1"/>
  <c r="F39" i="1"/>
  <c r="F20" i="1"/>
  <c r="F22" i="1" s="1"/>
  <c r="B71" i="1" s="1"/>
  <c r="F21" i="1"/>
  <c r="F32" i="1"/>
  <c r="B73" i="1"/>
  <c r="F27" i="1"/>
  <c r="B72" i="1"/>
  <c r="F11" i="1"/>
  <c r="F57" i="1" s="1"/>
  <c r="F45" i="1" l="1"/>
  <c r="F54" i="1" l="1"/>
  <c r="F55" i="1" s="1"/>
  <c r="B74" i="1"/>
  <c r="F56" i="1" l="1"/>
  <c r="C81" i="1" s="1"/>
  <c r="B76" i="1"/>
  <c r="B77" i="1" s="1"/>
  <c r="B81" i="1"/>
  <c r="F58" i="1"/>
  <c r="D81" i="1" l="1"/>
  <c r="C71" i="1"/>
  <c r="C73" i="1"/>
  <c r="C75" i="1"/>
  <c r="C74" i="1"/>
  <c r="C76" i="1"/>
  <c r="C77" i="1" l="1"/>
</calcChain>
</file>

<file path=xl/sharedStrings.xml><?xml version="1.0" encoding="utf-8"?>
<sst xmlns="http://schemas.openxmlformats.org/spreadsheetml/2006/main" count="135" uniqueCount="97">
  <si>
    <t>RUBRO O CULTIVO</t>
  </si>
  <si>
    <t>Producción de pastas (agroprocesados)</t>
  </si>
  <si>
    <t>VARIEDAD</t>
  </si>
  <si>
    <t>Variedades Ají, Ajo, Morrón</t>
  </si>
  <si>
    <t>FECHA ESTIMADA  PRECIO VENTA</t>
  </si>
  <si>
    <t>Anual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</si>
  <si>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</si>
  <si>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</si>
  <si>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</si>
  <si>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</si>
  <si>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</si>
  <si>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</si>
  <si>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</si>
  <si>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</si>
  <si>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</si>
  <si>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</si>
  <si>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</si>
  <si>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</si>
  <si>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</si>
  <si>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</si>
  <si>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</si>
  <si>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</si>
  <si>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</si>
  <si>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</si>
  <si>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</si>
  <si>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</si>
  <si>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</si>
  <si>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</si>
  <si>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</si>
  <si>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Elaboración pasta</t>
  </si>
  <si>
    <t>jh</t>
  </si>
  <si>
    <t>anual</t>
  </si>
  <si>
    <t>Mantención equipos (anual)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</si>
  <si>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</si>
  <si>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</si>
  <si>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</si>
  <si>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</si>
  <si>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</si>
  <si>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</si>
  <si>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</si>
  <si>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</si>
  <si>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VERDURAS Y/O HORTALIZAS</t>
  </si>
  <si>
    <t>Materia prima fresca (**)</t>
  </si>
  <si>
    <t>kg</t>
  </si>
  <si>
    <t>Aliño completo</t>
  </si>
  <si>
    <t>Sal</t>
  </si>
  <si>
    <t>Cofia descartable</t>
  </si>
  <si>
    <t>caja 50 unidades</t>
  </si>
  <si>
    <t>Mascarilla descartable</t>
  </si>
  <si>
    <t>Frasco vidrio 380 cc con tapa</t>
  </si>
  <si>
    <t>unidad</t>
  </si>
  <si>
    <t>Etiqueta</t>
  </si>
  <si>
    <t>Subtotal Insumos</t>
  </si>
  <si>
    <t>OTROS</t>
  </si>
  <si>
    <t>Item</t>
  </si>
  <si>
    <t>Flete</t>
  </si>
  <si>
    <t>trimestral</t>
  </si>
  <si>
    <t>Servicios básicos (luz, agua, gas)</t>
  </si>
  <si>
    <t>mensual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</si>
  <si>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</si>
  <si>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</si>
  <si>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</si>
  <si>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</si>
  <si>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</si>
  <si>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</si>
  <si>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</si>
  <si>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</si>
  <si>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</si>
  <si>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</si>
  <si>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</si>
  <si>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</si>
  <si>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</si>
  <si>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</si>
  <si>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</si>
  <si>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</si>
  <si>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</si>
  <si>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</si>
  <si>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</si>
  <si>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</si>
  <si>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</si>
  <si>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</si>
  <si>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</si>
  <si>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TOTAL/UNIDAD/AÑO</t>
  </si>
  <si>
    <t>ESCENARIOS COSTO UNITARIO  ($/unidad)</t>
  </si>
  <si>
    <t>(*): Este valor representa el valor mìnimo de venta del producto</t>
  </si>
  <si>
    <t>PRECIO ESPERADO ($/Frasco)</t>
  </si>
  <si>
    <t>(**) Precio promedio materias primas (ajo, morron, ají y similares)</t>
  </si>
  <si>
    <t>Semestral</t>
  </si>
  <si>
    <t>Saco 25 kg</t>
  </si>
  <si>
    <t>lt</t>
  </si>
  <si>
    <t>Aceite maravilla granel</t>
  </si>
  <si>
    <t>Subtotal Mano de Obra</t>
  </si>
  <si>
    <t>$/Unidad</t>
  </si>
  <si>
    <t>Rendimiento (Unidad/año)</t>
  </si>
  <si>
    <t>Costo unitario (Unidad) (*)</t>
  </si>
  <si>
    <t>RENDIMIENTO (Frascos 350 cc/anual)</t>
  </si>
  <si>
    <t>Cantidad /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</si>
</sst>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 wrapText="1"/>
    </xf>
    <xf numFmtId="166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0" fontId="1" fillId="2" borderId="44" xfId="0" applyNumberFormat="1" applyFont="1" applyFill="1" applyBorder="1" applyAlignment="1">
      <alignment horizontal="justify" vertical="center" wrapText="1"/>
    </xf>
    <xf numFmtId="166" fontId="1" fillId="2" borderId="44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0" fontId="1" fillId="2" borderId="45" xfId="0" applyNumberFormat="1" applyFont="1" applyFill="1" applyBorder="1" applyAlignment="1">
      <alignment horizontal="justify" vertical="center" wrapText="1"/>
    </xf>
    <xf numFmtId="166" fontId="1" fillId="2" borderId="45" xfId="0" applyNumberFormat="1" applyFont="1" applyFill="1" applyBorder="1" applyAlignment="1">
      <alignment horizontal="justify" vertical="center" wrapText="1"/>
    </xf>
    <xf numFmtId="166" fontId="3" fillId="3" borderId="4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3" fontId="1" fillId="2" borderId="76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6" fontId="3" fillId="3" borderId="71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12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0" fontId="1" fillId="0" borderId="45" xfId="0" applyNumberFormat="1" applyFont="1" applyFill="1" applyBorder="1" applyAlignment="1">
      <alignment horizontal="justify" vertical="center" wrapText="1"/>
    </xf>
    <xf numFmtId="166" fontId="1" fillId="0" borderId="45" xfId="0" applyNumberFormat="1" applyFont="1" applyFill="1" applyBorder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6" fontId="6" fillId="10" borderId="45" xfId="0" applyNumberFormat="1" applyFont="1" applyFill="1" applyBorder="1" applyAlignment="1">
      <alignment horizontal="justify" vertical="center" wrapText="1"/>
    </xf>
    <xf numFmtId="49" fontId="7" fillId="5" borderId="72" xfId="0" applyNumberFormat="1" applyFont="1" applyFill="1" applyBorder="1" applyAlignment="1">
      <alignment horizontal="justify" vertical="center" wrapText="1"/>
    </xf>
    <xf numFmtId="0" fontId="1" fillId="2" borderId="72" xfId="0" applyFont="1" applyFill="1" applyBorder="1" applyAlignment="1">
      <alignment horizontal="justify" vertical="center" wrapText="1"/>
    </xf>
    <xf numFmtId="3" fontId="1" fillId="2" borderId="72" xfId="0" applyNumberFormat="1" applyFont="1" applyFill="1" applyBorder="1" applyAlignment="1">
      <alignment horizontal="justify" vertical="center" wrapText="1"/>
    </xf>
    <xf numFmtId="166" fontId="3" fillId="3" borderId="15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166" fontId="2" fillId="5" borderId="20" xfId="0" applyNumberFormat="1" applyFont="1" applyFill="1" applyBorder="1" applyAlignment="1">
      <alignment horizontal="justify" vertical="center" wrapText="1"/>
    </xf>
    <xf numFmtId="166" fontId="2" fillId="3" borderId="21" xfId="0" applyNumberFormat="1" applyFont="1" applyFill="1" applyBorder="1" applyAlignment="1">
      <alignment horizontal="justify" vertical="center" wrapText="1"/>
    </xf>
    <xf numFmtId="166" fontId="2" fillId="5" borderId="21" xfId="0" applyNumberFormat="1" applyFont="1" applyFill="1" applyBorder="1" applyAlignment="1">
      <alignment horizontal="justify" vertical="center" wrapText="1"/>
    </xf>
    <xf numFmtId="166" fontId="2" fillId="6" borderId="22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5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166" fontId="5" fillId="8" borderId="28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4" fontId="5" fillId="8" borderId="42" xfId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5" fontId="5" fillId="2" borderId="17" xfId="0" applyNumberFormat="1" applyFont="1" applyFill="1" applyBorder="1" applyAlignment="1">
      <alignment horizontal="justify" vertical="center" wrapText="1"/>
    </xf>
    <xf numFmtId="166" fontId="5" fillId="8" borderId="28" xfId="1" applyNumberFormat="1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3" borderId="66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8" xfId="0" applyNumberFormat="1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0" borderId="73" xfId="0" applyNumberFormat="1" applyFont="1" applyFill="1" applyBorder="1" applyAlignment="1">
      <alignment horizontal="justify" vertical="center" wrapText="1"/>
    </xf>
    <xf numFmtId="49" fontId="5" fillId="0" borderId="74" xfId="0" applyNumberFormat="1" applyFont="1" applyFill="1" applyBorder="1" applyAlignment="1">
      <alignment horizontal="justify" vertical="center" wrapText="1"/>
    </xf>
    <xf numFmtId="49" fontId="5" fillId="0" borderId="75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3" fillId="3" borderId="70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1313190</xdr:colOff>
      <xdr:row>6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5664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3"/>
  <sheetViews>
    <sheetView showGridLines="0" tabSelected="1" topLeftCell="A4" zoomScaleNormal="100" zoomScaleSheetLayoutView="100" workbookViewId="0">
      <selection activeCell="I48" sqref="I48"/>
    </sheetView>
  </sheetViews>
  <sheetFormatPr baseColWidth="10" defaultColWidth="10.85546875" defaultRowHeight="11.25" customHeight="1" x14ac:dyDescent="0.25"/>
  <cols>
    <col min="1" max="1" width="18.42578125" style="6" customWidth="1"/>
    <col min="2" max="2" width="15.7109375" style="6" customWidth="1"/>
    <col min="3" max="3" width="9.42578125" style="6" customWidth="1"/>
    <col min="4" max="4" width="16.5703125" style="6" customWidth="1"/>
    <col min="5" max="5" width="11" style="6" customWidth="1"/>
    <col min="6" max="6" width="19.85546875" style="6" customWidth="1"/>
    <col min="7" max="254" width="10.85546875" style="6" customWidth="1"/>
    <col min="255" max="16384" width="10.85546875" style="7"/>
  </cols>
  <sheetData>
    <row r="1" spans="1:6" ht="15" customHeight="1" x14ac:dyDescent="0.25">
      <c r="A1" s="5"/>
      <c r="B1" s="5"/>
      <c r="C1" s="5"/>
      <c r="D1" s="5"/>
      <c r="E1" s="5"/>
      <c r="F1" s="5"/>
    </row>
    <row r="2" spans="1:6" ht="15" customHeight="1" x14ac:dyDescent="0.25">
      <c r="A2" s="5"/>
      <c r="B2" s="5"/>
      <c r="C2" s="5"/>
      <c r="D2" s="5"/>
      <c r="E2" s="5"/>
      <c r="F2" s="5"/>
    </row>
    <row r="3" spans="1:6" ht="15" customHeight="1" x14ac:dyDescent="0.25">
      <c r="A3" s="5"/>
      <c r="B3" s="5"/>
      <c r="C3" s="5"/>
      <c r="D3" s="5"/>
      <c r="E3" s="5"/>
      <c r="F3" s="5"/>
    </row>
    <row r="4" spans="1:6" ht="15" customHeight="1" x14ac:dyDescent="0.25">
      <c r="A4" s="5"/>
      <c r="B4" s="5"/>
      <c r="C4" s="5"/>
      <c r="D4" s="5"/>
      <c r="E4" s="5"/>
      <c r="F4" s="5"/>
    </row>
    <row r="5" spans="1:6" ht="15" customHeight="1" x14ac:dyDescent="0.25">
      <c r="A5" s="5"/>
      <c r="B5" s="5"/>
      <c r="C5" s="5"/>
      <c r="D5" s="5"/>
      <c r="E5" s="5"/>
      <c r="F5" s="5"/>
    </row>
    <row r="6" spans="1:6" ht="15" customHeight="1" x14ac:dyDescent="0.25">
      <c r="A6" s="5"/>
      <c r="B6" s="5"/>
      <c r="C6" s="5"/>
      <c r="D6" s="5"/>
      <c r="E6" s="5"/>
      <c r="F6" s="5"/>
    </row>
    <row r="7" spans="1:6" ht="15" customHeight="1" x14ac:dyDescent="0.25">
      <c r="A7" s="8"/>
      <c r="B7" s="9"/>
      <c r="C7" s="5"/>
      <c r="D7" s="9"/>
      <c r="E7" s="9"/>
      <c r="F7" s="9"/>
    </row>
    <row r="8" spans="1:6" ht="25.5" x14ac:dyDescent="0.25">
      <c r="A8" s="10" t="s">
        <v>0</v>
      </c>
      <c r="B8" s="11" t="s">
        <v>1</v>
      </c>
      <c r="C8" s="12"/>
      <c r="D8" s="117" t="s">
        <v>95</v>
      </c>
      <c r="E8" s="118"/>
      <c r="F8" s="13">
        <v>3500</v>
      </c>
    </row>
    <row r="9" spans="1:6" ht="25.5" x14ac:dyDescent="0.25">
      <c r="A9" s="14" t="s">
        <v>2</v>
      </c>
      <c r="B9" s="11" t="s">
        <v>3</v>
      </c>
      <c r="C9" s="12"/>
      <c r="D9" s="115" t="s">
        <v>4</v>
      </c>
      <c r="E9" s="116"/>
      <c r="F9" s="11" t="s">
        <v>5</v>
      </c>
    </row>
    <row r="10" spans="1:6" ht="12.75" x14ac:dyDescent="0.25">
      <c r="A10" s="14" t="s">
        <v>6</v>
      </c>
      <c r="B10" s="11" t="s">
        <v>7</v>
      </c>
      <c r="C10" s="12"/>
      <c r="D10" s="115" t="s">
        <v>85</v>
      </c>
      <c r="E10" s="116"/>
      <c r="F10" s="15">
        <v>2200</v>
      </c>
    </row>
    <row r="11" spans="1:6" ht="11.25" customHeight="1" x14ac:dyDescent="0.25">
      <c r="A11" s="14" t="s">
        <v>8</v>
      </c>
      <c r="B11" s="11" t="s">
        <v>9</v>
      </c>
      <c r="C11" s="12"/>
      <c r="D11" s="119" t="s">
        <v>10</v>
      </c>
      <c r="E11" s="120"/>
      <c r="F11" s="16">
        <f>(F8*F10)</f>
        <v>7700000</v>
      </c>
    </row>
    <row r="12" spans="1:6" ht="12.75" x14ac:dyDescent="0.25">
      <c r="A12" s="14" t="s">
        <v>11</v>
      </c>
      <c r="B12" s="11" t="s">
        <v>12</v>
      </c>
      <c r="C12" s="12"/>
      <c r="D12" s="115" t="s">
        <v>13</v>
      </c>
      <c r="E12" s="116"/>
      <c r="F12" s="11" t="s">
        <v>14</v>
      </c>
    </row>
    <row r="13" spans="1:6" ht="25.5" x14ac:dyDescent="0.25">
      <c r="A13" s="14" t="s">
        <v>15</v>
      </c>
      <c r="B13" s="17" t="s">
        <v>16</v>
      </c>
      <c r="C13" s="12"/>
      <c r="D13" s="115" t="s">
        <v>17</v>
      </c>
      <c r="E13" s="116"/>
      <c r="F13" s="11" t="s">
        <v>5</v>
      </c>
    </row>
    <row r="14" spans="1:6" ht="12.75" x14ac:dyDescent="0.25">
      <c r="A14" s="14" t="s">
        <v>18</v>
      </c>
      <c r="B14" s="18">
        <v>45014</v>
      </c>
      <c r="C14" s="12"/>
      <c r="D14" s="115" t="s">
        <v>19</v>
      </c>
      <c r="E14" s="116"/>
      <c r="F14" s="11" t="s">
        <v>20</v>
      </c>
    </row>
    <row r="15" spans="1:6" ht="12" customHeight="1" x14ac:dyDescent="0.25">
      <c r="A15" s="19"/>
      <c r="B15" s="20"/>
      <c r="C15" s="9"/>
      <c r="D15" s="1"/>
      <c r="E15" s="1"/>
      <c r="F15" s="1"/>
    </row>
    <row r="16" spans="1:6" ht="12" customHeight="1" x14ac:dyDescent="0.25">
      <c r="A16" s="121" t="s">
        <v>21</v>
      </c>
      <c r="B16" s="122"/>
      <c r="C16" s="122"/>
      <c r="D16" s="122"/>
      <c r="E16" s="122"/>
      <c r="F16" s="122"/>
    </row>
    <row r="17" spans="1:254" ht="12" customHeight="1" x14ac:dyDescent="0.25">
      <c r="A17" s="21"/>
      <c r="B17" s="22"/>
      <c r="C17" s="22"/>
      <c r="D17" s="22"/>
      <c r="E17" s="22"/>
      <c r="F17" s="22"/>
    </row>
    <row r="18" spans="1:254" ht="12" customHeight="1" x14ac:dyDescent="0.25">
      <c r="A18" s="126" t="s">
        <v>22</v>
      </c>
      <c r="B18" s="127"/>
      <c r="C18" s="127"/>
      <c r="D18" s="127"/>
      <c r="E18" s="127"/>
      <c r="F18" s="128"/>
    </row>
    <row r="19" spans="1:254" s="78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ht="12.75" x14ac:dyDescent="0.25">
      <c r="A20" s="23" t="s">
        <v>29</v>
      </c>
      <c r="B20" s="23" t="s">
        <v>30</v>
      </c>
      <c r="C20" s="24">
        <v>20</v>
      </c>
      <c r="D20" s="23" t="s">
        <v>5</v>
      </c>
      <c r="E20" s="25">
        <v>25000</v>
      </c>
      <c r="F20" s="25">
        <f>(C20*E20)</f>
        <v>500000</v>
      </c>
    </row>
    <row r="21" spans="1:254" ht="12.75" x14ac:dyDescent="0.25">
      <c r="A21" s="26" t="s">
        <v>32</v>
      </c>
      <c r="B21" s="26" t="s">
        <v>30</v>
      </c>
      <c r="C21" s="27">
        <v>2</v>
      </c>
      <c r="D21" s="26" t="s">
        <v>87</v>
      </c>
      <c r="E21" s="28">
        <v>25000</v>
      </c>
      <c r="F21" s="25">
        <f>(C21*E21)</f>
        <v>50000</v>
      </c>
    </row>
    <row r="22" spans="1:254" ht="12.75" customHeight="1" x14ac:dyDescent="0.25">
      <c r="A22" s="129" t="s">
        <v>91</v>
      </c>
      <c r="B22" s="130"/>
      <c r="C22" s="130"/>
      <c r="D22" s="130"/>
      <c r="E22" s="130"/>
      <c r="F22" s="29">
        <f>SUM(F20:F21)</f>
        <v>550000</v>
      </c>
    </row>
    <row r="23" spans="1:254" ht="12" customHeight="1" x14ac:dyDescent="0.25">
      <c r="A23" s="21"/>
      <c r="B23" s="22"/>
      <c r="C23" s="22"/>
      <c r="D23" s="22"/>
      <c r="E23" s="30"/>
      <c r="F23" s="31"/>
    </row>
    <row r="24" spans="1:254" ht="12" customHeight="1" x14ac:dyDescent="0.25">
      <c r="A24" s="93" t="s">
        <v>33</v>
      </c>
      <c r="B24" s="94"/>
      <c r="C24" s="94"/>
      <c r="D24" s="94"/>
      <c r="E24" s="94"/>
      <c r="F24" s="95"/>
    </row>
    <row r="25" spans="1:254" s="78" customFormat="1" ht="24" customHeight="1" x14ac:dyDescent="0.25">
      <c r="A25" s="3" t="s">
        <v>23</v>
      </c>
      <c r="B25" s="3" t="s">
        <v>24</v>
      </c>
      <c r="C25" s="3" t="s">
        <v>25</v>
      </c>
      <c r="D25" s="3" t="s">
        <v>26</v>
      </c>
      <c r="E25" s="3" t="s">
        <v>27</v>
      </c>
      <c r="F25" s="3" t="s">
        <v>28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</row>
    <row r="26" spans="1:254" ht="12" customHeight="1" x14ac:dyDescent="0.25">
      <c r="A26" s="32" t="s">
        <v>34</v>
      </c>
      <c r="B26" s="32"/>
      <c r="C26" s="32"/>
      <c r="D26" s="32"/>
      <c r="E26" s="28"/>
      <c r="F26" s="28"/>
    </row>
    <row r="27" spans="1:254" ht="12" customHeight="1" x14ac:dyDescent="0.25">
      <c r="A27" s="90" t="s">
        <v>35</v>
      </c>
      <c r="B27" s="91"/>
      <c r="C27" s="91"/>
      <c r="D27" s="91"/>
      <c r="E27" s="92"/>
      <c r="F27" s="33">
        <f>SUM(F26:F26)</f>
        <v>0</v>
      </c>
    </row>
    <row r="28" spans="1:254" ht="12" customHeight="1" x14ac:dyDescent="0.25">
      <c r="A28" s="34"/>
      <c r="B28" s="35"/>
      <c r="C28" s="35"/>
      <c r="D28" s="35"/>
      <c r="E28" s="36"/>
      <c r="F28" s="36"/>
    </row>
    <row r="29" spans="1:254" ht="12" customHeight="1" x14ac:dyDescent="0.25">
      <c r="A29" s="93" t="s">
        <v>36</v>
      </c>
      <c r="B29" s="94"/>
      <c r="C29" s="94"/>
      <c r="D29" s="94"/>
      <c r="E29" s="94"/>
      <c r="F29" s="95"/>
    </row>
    <row r="30" spans="1:254" s="78" customFormat="1" ht="24" customHeight="1" x14ac:dyDescent="0.25">
      <c r="A30" s="4" t="s">
        <v>23</v>
      </c>
      <c r="B30" s="4" t="s">
        <v>24</v>
      </c>
      <c r="C30" s="4" t="s">
        <v>25</v>
      </c>
      <c r="D30" s="4" t="s">
        <v>26</v>
      </c>
      <c r="E30" s="4" t="s">
        <v>27</v>
      </c>
      <c r="F30" s="4" t="s">
        <v>28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</row>
    <row r="31" spans="1:254" ht="12.75" customHeight="1" x14ac:dyDescent="0.25">
      <c r="A31" s="11" t="s">
        <v>34</v>
      </c>
      <c r="B31" s="11"/>
      <c r="C31" s="37"/>
      <c r="D31" s="11"/>
      <c r="E31" s="16"/>
      <c r="F31" s="16"/>
    </row>
    <row r="32" spans="1:254" ht="12.75" x14ac:dyDescent="0.25">
      <c r="A32" s="131" t="s">
        <v>37</v>
      </c>
      <c r="B32" s="132"/>
      <c r="C32" s="132"/>
      <c r="D32" s="132"/>
      <c r="E32" s="133"/>
      <c r="F32" s="38">
        <f>SUM(F31:F31)</f>
        <v>0</v>
      </c>
    </row>
    <row r="33" spans="1:254" ht="12" customHeight="1" x14ac:dyDescent="0.25">
      <c r="A33" s="34"/>
      <c r="B33" s="35"/>
      <c r="C33" s="35"/>
      <c r="D33" s="35"/>
      <c r="E33" s="36"/>
      <c r="F33" s="36"/>
    </row>
    <row r="34" spans="1:254" ht="12" customHeight="1" x14ac:dyDescent="0.25">
      <c r="A34" s="93" t="s">
        <v>38</v>
      </c>
      <c r="B34" s="94"/>
      <c r="C34" s="94"/>
      <c r="D34" s="94"/>
      <c r="E34" s="94"/>
      <c r="F34" s="95"/>
    </row>
    <row r="35" spans="1:254" s="78" customFormat="1" ht="24" customHeight="1" x14ac:dyDescent="0.25">
      <c r="A35" s="4" t="s">
        <v>39</v>
      </c>
      <c r="B35" s="4" t="s">
        <v>40</v>
      </c>
      <c r="C35" s="3" t="s">
        <v>96</v>
      </c>
      <c r="D35" s="4" t="s">
        <v>26</v>
      </c>
      <c r="E35" s="4" t="s">
        <v>27</v>
      </c>
      <c r="F35" s="4" t="s">
        <v>28</v>
      </c>
      <c r="G35" s="77"/>
      <c r="H35" s="77"/>
      <c r="I35" s="77"/>
      <c r="J35" s="79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</row>
    <row r="36" spans="1:254" ht="12.75" customHeight="1" x14ac:dyDescent="0.25">
      <c r="A36" s="123" t="s">
        <v>41</v>
      </c>
      <c r="B36" s="124"/>
      <c r="C36" s="124"/>
      <c r="D36" s="124"/>
      <c r="E36" s="124"/>
      <c r="F36" s="125"/>
      <c r="J36" s="39"/>
    </row>
    <row r="37" spans="1:254" ht="12.75" x14ac:dyDescent="0.25">
      <c r="A37" s="40" t="s">
        <v>42</v>
      </c>
      <c r="B37" s="40" t="s">
        <v>43</v>
      </c>
      <c r="C37" s="41">
        <v>2000</v>
      </c>
      <c r="D37" s="40" t="s">
        <v>31</v>
      </c>
      <c r="E37" s="42">
        <v>400</v>
      </c>
      <c r="F37" s="42">
        <f>(C37*E37)</f>
        <v>800000</v>
      </c>
    </row>
    <row r="38" spans="1:254" ht="12.75" x14ac:dyDescent="0.25">
      <c r="A38" s="40" t="s">
        <v>44</v>
      </c>
      <c r="B38" s="40" t="s">
        <v>43</v>
      </c>
      <c r="C38" s="41">
        <v>10</v>
      </c>
      <c r="D38" s="40" t="s">
        <v>31</v>
      </c>
      <c r="E38" s="42">
        <v>6900</v>
      </c>
      <c r="F38" s="42">
        <f t="shared" ref="F38:F44" si="0">(C38*E38)</f>
        <v>69000</v>
      </c>
    </row>
    <row r="39" spans="1:254" ht="12.75" x14ac:dyDescent="0.25">
      <c r="A39" s="40" t="s">
        <v>45</v>
      </c>
      <c r="B39" s="40" t="s">
        <v>88</v>
      </c>
      <c r="C39" s="41">
        <v>2</v>
      </c>
      <c r="D39" s="40" t="s">
        <v>31</v>
      </c>
      <c r="E39" s="42">
        <v>6590</v>
      </c>
      <c r="F39" s="42">
        <f t="shared" si="0"/>
        <v>13180</v>
      </c>
    </row>
    <row r="40" spans="1:254" ht="12.75" x14ac:dyDescent="0.25">
      <c r="A40" s="40" t="s">
        <v>90</v>
      </c>
      <c r="B40" s="40" t="s">
        <v>89</v>
      </c>
      <c r="C40" s="41">
        <v>100</v>
      </c>
      <c r="D40" s="40" t="s">
        <v>31</v>
      </c>
      <c r="E40" s="42">
        <v>2750</v>
      </c>
      <c r="F40" s="42">
        <f t="shared" si="0"/>
        <v>275000</v>
      </c>
    </row>
    <row r="41" spans="1:254" ht="12.75" x14ac:dyDescent="0.25">
      <c r="A41" s="40" t="s">
        <v>46</v>
      </c>
      <c r="B41" s="40" t="s">
        <v>47</v>
      </c>
      <c r="C41" s="41">
        <v>4</v>
      </c>
      <c r="D41" s="40" t="s">
        <v>31</v>
      </c>
      <c r="E41" s="42">
        <v>2499</v>
      </c>
      <c r="F41" s="42">
        <f t="shared" si="0"/>
        <v>9996</v>
      </c>
    </row>
    <row r="42" spans="1:254" ht="12.75" x14ac:dyDescent="0.25">
      <c r="A42" s="40" t="s">
        <v>48</v>
      </c>
      <c r="B42" s="40" t="s">
        <v>47</v>
      </c>
      <c r="C42" s="41">
        <v>6</v>
      </c>
      <c r="D42" s="40" t="s">
        <v>31</v>
      </c>
      <c r="E42" s="42">
        <v>2025</v>
      </c>
      <c r="F42" s="42">
        <f t="shared" si="0"/>
        <v>12150</v>
      </c>
    </row>
    <row r="43" spans="1:254" ht="14.25" customHeight="1" x14ac:dyDescent="0.25">
      <c r="A43" s="40" t="s">
        <v>49</v>
      </c>
      <c r="B43" s="40" t="s">
        <v>50</v>
      </c>
      <c r="C43" s="41">
        <v>4500</v>
      </c>
      <c r="D43" s="40" t="s">
        <v>31</v>
      </c>
      <c r="E43" s="42">
        <v>210</v>
      </c>
      <c r="F43" s="42">
        <f t="shared" si="0"/>
        <v>945000</v>
      </c>
    </row>
    <row r="44" spans="1:254" ht="12.75" x14ac:dyDescent="0.25">
      <c r="A44" s="26" t="s">
        <v>51</v>
      </c>
      <c r="B44" s="26" t="s">
        <v>50</v>
      </c>
      <c r="C44" s="27">
        <v>4500</v>
      </c>
      <c r="D44" s="26" t="s">
        <v>31</v>
      </c>
      <c r="E44" s="28">
        <v>9.9</v>
      </c>
      <c r="F44" s="42">
        <f t="shared" si="0"/>
        <v>44550</v>
      </c>
    </row>
    <row r="45" spans="1:254" ht="13.5" customHeight="1" x14ac:dyDescent="0.25">
      <c r="A45" s="90" t="s">
        <v>52</v>
      </c>
      <c r="B45" s="91"/>
      <c r="C45" s="91"/>
      <c r="D45" s="91"/>
      <c r="E45" s="92"/>
      <c r="F45" s="33">
        <f>SUM(F37:F44)</f>
        <v>2168876</v>
      </c>
    </row>
    <row r="46" spans="1:254" ht="12" customHeight="1" x14ac:dyDescent="0.25">
      <c r="A46" s="34"/>
      <c r="B46" s="35"/>
      <c r="C46" s="35"/>
      <c r="D46" s="35"/>
      <c r="E46" s="36"/>
      <c r="F46" s="36"/>
    </row>
    <row r="47" spans="1:254" ht="12" customHeight="1" x14ac:dyDescent="0.25">
      <c r="A47" s="93" t="s">
        <v>53</v>
      </c>
      <c r="B47" s="94"/>
      <c r="C47" s="94"/>
      <c r="D47" s="94"/>
      <c r="E47" s="94"/>
      <c r="F47" s="95"/>
    </row>
    <row r="48" spans="1:254" s="78" customFormat="1" ht="24" customHeight="1" x14ac:dyDescent="0.25">
      <c r="A48" s="3" t="s">
        <v>54</v>
      </c>
      <c r="B48" s="3" t="s">
        <v>40</v>
      </c>
      <c r="C48" s="3" t="s">
        <v>96</v>
      </c>
      <c r="D48" s="3" t="s">
        <v>26</v>
      </c>
      <c r="E48" s="3" t="s">
        <v>27</v>
      </c>
      <c r="F48" s="3" t="s">
        <v>28</v>
      </c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</row>
    <row r="49" spans="1:6" ht="12.75" x14ac:dyDescent="0.25">
      <c r="A49" s="43" t="s">
        <v>55</v>
      </c>
      <c r="B49" s="43" t="s">
        <v>50</v>
      </c>
      <c r="C49" s="44">
        <v>4</v>
      </c>
      <c r="D49" s="43" t="s">
        <v>56</v>
      </c>
      <c r="E49" s="45">
        <v>30000</v>
      </c>
      <c r="F49" s="45">
        <f>C49*E49</f>
        <v>120000</v>
      </c>
    </row>
    <row r="50" spans="1:6" ht="25.5" x14ac:dyDescent="0.25">
      <c r="A50" s="43" t="s">
        <v>57</v>
      </c>
      <c r="B50" s="43" t="s">
        <v>50</v>
      </c>
      <c r="C50" s="44">
        <v>12</v>
      </c>
      <c r="D50" s="43" t="s">
        <v>58</v>
      </c>
      <c r="E50" s="45">
        <v>10000</v>
      </c>
      <c r="F50" s="45">
        <f>C50*E50</f>
        <v>120000</v>
      </c>
    </row>
    <row r="51" spans="1:6" ht="12.75" x14ac:dyDescent="0.25">
      <c r="A51" s="46" t="s">
        <v>59</v>
      </c>
      <c r="B51" s="47"/>
      <c r="C51" s="48"/>
      <c r="D51" s="47"/>
      <c r="E51" s="45"/>
      <c r="F51" s="45">
        <f t="shared" ref="F51" si="1">E51*C51</f>
        <v>0</v>
      </c>
    </row>
    <row r="52" spans="1:6" ht="13.5" customHeight="1" x14ac:dyDescent="0.25">
      <c r="A52" s="90" t="s">
        <v>60</v>
      </c>
      <c r="B52" s="91"/>
      <c r="C52" s="91"/>
      <c r="D52" s="91"/>
      <c r="E52" s="92"/>
      <c r="F52" s="49">
        <f>SUM(F49:F51)</f>
        <v>240000</v>
      </c>
    </row>
    <row r="53" spans="1:6" ht="12" customHeight="1" x14ac:dyDescent="0.25">
      <c r="A53" s="50"/>
      <c r="B53" s="50"/>
      <c r="C53" s="50"/>
      <c r="D53" s="50"/>
      <c r="E53" s="51"/>
      <c r="F53" s="51"/>
    </row>
    <row r="54" spans="1:6" ht="12.75" x14ac:dyDescent="0.25">
      <c r="A54" s="96" t="s">
        <v>61</v>
      </c>
      <c r="B54" s="97"/>
      <c r="C54" s="97"/>
      <c r="D54" s="97"/>
      <c r="E54" s="98"/>
      <c r="F54" s="52">
        <f>SUM(F22+F27+F32+F45+F52)</f>
        <v>2958876</v>
      </c>
    </row>
    <row r="55" spans="1:6" ht="12" customHeight="1" x14ac:dyDescent="0.25">
      <c r="A55" s="87" t="s">
        <v>62</v>
      </c>
      <c r="B55" s="88"/>
      <c r="C55" s="88"/>
      <c r="D55" s="88"/>
      <c r="E55" s="89"/>
      <c r="F55" s="53">
        <f>F54*0.05</f>
        <v>147943.80000000002</v>
      </c>
    </row>
    <row r="56" spans="1:6" ht="12" customHeight="1" x14ac:dyDescent="0.25">
      <c r="A56" s="81" t="s">
        <v>63</v>
      </c>
      <c r="B56" s="82"/>
      <c r="C56" s="82"/>
      <c r="D56" s="82"/>
      <c r="E56" s="83"/>
      <c r="F56" s="54">
        <f>F55+F54</f>
        <v>3106819.8</v>
      </c>
    </row>
    <row r="57" spans="1:6" ht="12" customHeight="1" x14ac:dyDescent="0.25">
      <c r="A57" s="87" t="s">
        <v>64</v>
      </c>
      <c r="B57" s="88"/>
      <c r="C57" s="88"/>
      <c r="D57" s="88"/>
      <c r="E57" s="89"/>
      <c r="F57" s="53">
        <f>F11</f>
        <v>7700000</v>
      </c>
    </row>
    <row r="58" spans="1:6" ht="12.75" x14ac:dyDescent="0.25">
      <c r="A58" s="84" t="s">
        <v>65</v>
      </c>
      <c r="B58" s="85"/>
      <c r="C58" s="85"/>
      <c r="D58" s="85"/>
      <c r="E58" s="86"/>
      <c r="F58" s="55">
        <f>F57-F56</f>
        <v>4593180.2</v>
      </c>
    </row>
    <row r="59" spans="1:6" ht="12" customHeight="1" x14ac:dyDescent="0.25">
      <c r="A59" s="56" t="s">
        <v>66</v>
      </c>
      <c r="B59" s="57"/>
      <c r="C59" s="57"/>
      <c r="D59" s="57"/>
      <c r="E59" s="57"/>
      <c r="F59" s="58"/>
    </row>
    <row r="60" spans="1:6" ht="12.75" customHeight="1" thickBot="1" x14ac:dyDescent="0.3">
      <c r="A60" s="59"/>
      <c r="B60" s="57"/>
      <c r="C60" s="57"/>
      <c r="D60" s="57"/>
      <c r="E60" s="57"/>
      <c r="F60" s="58"/>
    </row>
    <row r="61" spans="1:6" ht="15" customHeight="1" x14ac:dyDescent="0.25">
      <c r="A61" s="105" t="s">
        <v>67</v>
      </c>
      <c r="B61" s="106"/>
      <c r="C61" s="106"/>
      <c r="D61" s="106"/>
      <c r="E61" s="107"/>
      <c r="F61" s="58"/>
    </row>
    <row r="62" spans="1:6" ht="12.75" x14ac:dyDescent="0.25">
      <c r="A62" s="99" t="s">
        <v>68</v>
      </c>
      <c r="B62" s="100"/>
      <c r="C62" s="100"/>
      <c r="D62" s="100"/>
      <c r="E62" s="101"/>
      <c r="F62" s="58"/>
    </row>
    <row r="63" spans="1:6" ht="12.75" x14ac:dyDescent="0.25">
      <c r="A63" s="99" t="s">
        <v>69</v>
      </c>
      <c r="B63" s="100"/>
      <c r="C63" s="100"/>
      <c r="D63" s="100"/>
      <c r="E63" s="101"/>
      <c r="F63" s="58"/>
    </row>
    <row r="64" spans="1:6" ht="12.75" x14ac:dyDescent="0.25">
      <c r="A64" s="99" t="s">
        <v>70</v>
      </c>
      <c r="B64" s="100"/>
      <c r="C64" s="100"/>
      <c r="D64" s="100"/>
      <c r="E64" s="101"/>
      <c r="F64" s="58"/>
    </row>
    <row r="65" spans="1:6" ht="12.75" x14ac:dyDescent="0.25">
      <c r="A65" s="99" t="s">
        <v>71</v>
      </c>
      <c r="B65" s="100"/>
      <c r="C65" s="100"/>
      <c r="D65" s="100"/>
      <c r="E65" s="101"/>
      <c r="F65" s="58"/>
    </row>
    <row r="66" spans="1:6" ht="12.75" x14ac:dyDescent="0.25">
      <c r="A66" s="99" t="s">
        <v>72</v>
      </c>
      <c r="B66" s="100"/>
      <c r="C66" s="100"/>
      <c r="D66" s="100"/>
      <c r="E66" s="101"/>
      <c r="F66" s="58"/>
    </row>
    <row r="67" spans="1:6" ht="13.5" thickBot="1" x14ac:dyDescent="0.3">
      <c r="A67" s="102" t="s">
        <v>73</v>
      </c>
      <c r="B67" s="103"/>
      <c r="C67" s="103"/>
      <c r="D67" s="103"/>
      <c r="E67" s="104"/>
      <c r="F67" s="58"/>
    </row>
    <row r="68" spans="1:6" ht="12.75" customHeight="1" x14ac:dyDescent="0.25">
      <c r="A68" s="59"/>
      <c r="B68" s="59"/>
      <c r="C68" s="59"/>
      <c r="D68" s="59"/>
      <c r="E68" s="59"/>
      <c r="F68" s="58"/>
    </row>
    <row r="69" spans="1:6" ht="15" customHeight="1" thickBot="1" x14ac:dyDescent="0.3">
      <c r="A69" s="112" t="s">
        <v>74</v>
      </c>
      <c r="B69" s="113"/>
      <c r="C69" s="114"/>
      <c r="D69" s="60"/>
      <c r="E69" s="60"/>
      <c r="F69" s="58"/>
    </row>
    <row r="70" spans="1:6" ht="12" customHeight="1" x14ac:dyDescent="0.25">
      <c r="A70" s="61" t="s">
        <v>54</v>
      </c>
      <c r="B70" s="62" t="s">
        <v>92</v>
      </c>
      <c r="C70" s="63" t="s">
        <v>75</v>
      </c>
      <c r="D70" s="60"/>
      <c r="E70" s="60"/>
      <c r="F70" s="58"/>
    </row>
    <row r="71" spans="1:6" ht="12" customHeight="1" x14ac:dyDescent="0.25">
      <c r="A71" s="64" t="s">
        <v>76</v>
      </c>
      <c r="B71" s="16">
        <f>F22</f>
        <v>550000</v>
      </c>
      <c r="C71" s="65">
        <f>(B71/B77)</f>
        <v>0.17702990047893993</v>
      </c>
      <c r="D71" s="60"/>
      <c r="E71" s="60"/>
      <c r="F71" s="58" t="s">
        <v>77</v>
      </c>
    </row>
    <row r="72" spans="1:6" ht="12" customHeight="1" x14ac:dyDescent="0.25">
      <c r="A72" s="64" t="s">
        <v>78</v>
      </c>
      <c r="B72" s="16">
        <f>F27</f>
        <v>0</v>
      </c>
      <c r="C72" s="65">
        <v>0</v>
      </c>
      <c r="D72" s="60"/>
      <c r="E72" s="60"/>
      <c r="F72" s="58"/>
    </row>
    <row r="73" spans="1:6" ht="12" customHeight="1" x14ac:dyDescent="0.25">
      <c r="A73" s="64" t="s">
        <v>79</v>
      </c>
      <c r="B73" s="16">
        <f>F32</f>
        <v>0</v>
      </c>
      <c r="C73" s="65">
        <f>(B73/B77)</f>
        <v>0</v>
      </c>
      <c r="D73" s="60"/>
      <c r="E73" s="60"/>
      <c r="F73" s="58"/>
    </row>
    <row r="74" spans="1:6" ht="12" customHeight="1" x14ac:dyDescent="0.25">
      <c r="A74" s="64" t="s">
        <v>39</v>
      </c>
      <c r="B74" s="16">
        <f>F45</f>
        <v>2168876</v>
      </c>
      <c r="C74" s="65">
        <f>(B74/B77)</f>
        <v>0.69810164078392967</v>
      </c>
      <c r="D74" s="60"/>
      <c r="E74" s="60"/>
      <c r="F74" s="58"/>
    </row>
    <row r="75" spans="1:6" ht="12" customHeight="1" x14ac:dyDescent="0.25">
      <c r="A75" s="64" t="s">
        <v>80</v>
      </c>
      <c r="B75" s="16">
        <f>F52</f>
        <v>240000</v>
      </c>
      <c r="C75" s="65">
        <f>(B75/B77)</f>
        <v>7.7249411118082881E-2</v>
      </c>
      <c r="D75" s="66"/>
      <c r="E75" s="66"/>
      <c r="F75" s="58"/>
    </row>
    <row r="76" spans="1:6" ht="12" customHeight="1" x14ac:dyDescent="0.25">
      <c r="A76" s="64" t="s">
        <v>81</v>
      </c>
      <c r="B76" s="16">
        <f>F55</f>
        <v>147943.80000000002</v>
      </c>
      <c r="C76" s="65">
        <f>(B76/B77)</f>
        <v>4.761904761904763E-2</v>
      </c>
      <c r="D76" s="66"/>
      <c r="E76" s="66"/>
      <c r="F76" s="58"/>
    </row>
    <row r="77" spans="1:6" ht="26.25" thickBot="1" x14ac:dyDescent="0.3">
      <c r="A77" s="67" t="s">
        <v>82</v>
      </c>
      <c r="B77" s="68">
        <f>SUM(B71:B76)</f>
        <v>3106819.8</v>
      </c>
      <c r="C77" s="69">
        <f>SUM(C71:C76)</f>
        <v>1.0000000000000002</v>
      </c>
      <c r="D77" s="66"/>
      <c r="E77" s="66"/>
      <c r="F77" s="58"/>
    </row>
    <row r="78" spans="1:6" ht="12" customHeight="1" x14ac:dyDescent="0.25">
      <c r="A78" s="59"/>
      <c r="B78" s="57"/>
      <c r="C78" s="57"/>
      <c r="D78" s="57"/>
      <c r="E78" s="57"/>
      <c r="F78" s="58"/>
    </row>
    <row r="79" spans="1:6" ht="15.75" customHeight="1" thickBot="1" x14ac:dyDescent="0.3">
      <c r="A79" s="109" t="s">
        <v>83</v>
      </c>
      <c r="B79" s="110"/>
      <c r="C79" s="110"/>
      <c r="D79" s="111"/>
      <c r="E79" s="70"/>
      <c r="F79" s="58"/>
    </row>
    <row r="80" spans="1:6" ht="12.75" x14ac:dyDescent="0.25">
      <c r="A80" s="71" t="s">
        <v>93</v>
      </c>
      <c r="B80" s="72">
        <v>4000</v>
      </c>
      <c r="C80" s="72">
        <v>5000</v>
      </c>
      <c r="D80" s="73">
        <v>6000</v>
      </c>
      <c r="E80" s="74"/>
      <c r="F80" s="75"/>
    </row>
    <row r="81" spans="1:6" ht="13.5" thickBot="1" x14ac:dyDescent="0.3">
      <c r="A81" s="67" t="s">
        <v>94</v>
      </c>
      <c r="B81" s="76">
        <f>F56/B80</f>
        <v>776.70494999999994</v>
      </c>
      <c r="C81" s="76">
        <f>F56/C80</f>
        <v>621.36395999999991</v>
      </c>
      <c r="D81" s="76">
        <f>F56/D80</f>
        <v>517.80329999999992</v>
      </c>
      <c r="E81" s="74"/>
      <c r="F81" s="75"/>
    </row>
    <row r="82" spans="1:6" ht="12.75" x14ac:dyDescent="0.25">
      <c r="A82" s="108" t="s">
        <v>84</v>
      </c>
      <c r="B82" s="108"/>
      <c r="C82" s="108"/>
      <c r="D82" s="108"/>
      <c r="E82" s="59"/>
      <c r="F82" s="59"/>
    </row>
    <row r="83" spans="1:6" ht="11.25" customHeight="1" x14ac:dyDescent="0.25">
      <c r="A83" s="80" t="s">
        <v>86</v>
      </c>
      <c r="B83" s="80"/>
      <c r="C83" s="80"/>
    </row>
  </sheetData>
  <mergeCells count="35">
    <mergeCell ref="A62:E62"/>
    <mergeCell ref="A63:E63"/>
    <mergeCell ref="A64:E64"/>
    <mergeCell ref="D12:E12"/>
    <mergeCell ref="D10:E10"/>
    <mergeCell ref="A16:F16"/>
    <mergeCell ref="A36:F36"/>
    <mergeCell ref="A18:F18"/>
    <mergeCell ref="A22:E22"/>
    <mergeCell ref="A27:E27"/>
    <mergeCell ref="A32:E32"/>
    <mergeCell ref="A29:F29"/>
    <mergeCell ref="A24:F24"/>
    <mergeCell ref="A34:F34"/>
    <mergeCell ref="D9:E9"/>
    <mergeCell ref="D8:E8"/>
    <mergeCell ref="D13:E13"/>
    <mergeCell ref="D11:E11"/>
    <mergeCell ref="D14:E14"/>
    <mergeCell ref="A83:C83"/>
    <mergeCell ref="A56:E56"/>
    <mergeCell ref="A58:E58"/>
    <mergeCell ref="A57:E57"/>
    <mergeCell ref="A45:E45"/>
    <mergeCell ref="A47:F47"/>
    <mergeCell ref="A52:E52"/>
    <mergeCell ref="A54:E54"/>
    <mergeCell ref="A55:E55"/>
    <mergeCell ref="A65:E65"/>
    <mergeCell ref="A66:E66"/>
    <mergeCell ref="A67:E67"/>
    <mergeCell ref="A61:E61"/>
    <mergeCell ref="A82:D82"/>
    <mergeCell ref="A79:D79"/>
    <mergeCell ref="A69:C69"/>
  </mergeCells>
  <pageMargins left="0.748031" right="0.748031" top="0.98425200000000002" bottom="0.98425200000000002" header="0" footer="0"/>
  <pageSetup scale="96" orientation="portrait" r:id="rId1"/>
  <headerFooter>
    <oddFooter>&amp;C&amp;"Helvetica Neue,Regular"&amp;12&amp;K000000&amp;P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PASTAS AGROPROCESADOS</vt:lpstr>
      <vt:lpstr>'PASTAS AGROPROCESADOS'!Área_de_impresión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2023-03-31T20:49:51Z</dcterms:modified>
  <cp:category/>
  <cp:contentStatus/>
</cp:coreProperties>
</file>