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eboll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84" i="1"/>
  <c r="C48" i="1"/>
  <c r="F12" i="1"/>
  <c r="B82" i="1" l="1"/>
  <c r="B87" i="1" l="1"/>
  <c r="B88" i="1"/>
  <c r="C82" i="1" s="1"/>
  <c r="C86" i="1" l="1"/>
  <c r="C84" i="1"/>
  <c r="C88" i="1" s="1"/>
  <c r="C85" i="1"/>
  <c r="C87" i="1"/>
  <c r="D93" i="1"/>
  <c r="C93" i="1"/>
  <c r="B93" i="1"/>
</calcChain>
</file>

<file path=xl/sharedStrings.xml><?xml version="1.0" encoding="utf-8"?>
<sst xmlns="http://schemas.openxmlformats.org/spreadsheetml/2006/main" count="150" uniqueCount="113">
  <si>
    <t>RUBRO O CULTIVO</t>
  </si>
  <si>
    <t>CEBOLLIN</t>
  </si>
  <si>
    <t>RENDIMIENTO (Atado u/ha)</t>
  </si>
  <si>
    <t>VARIEDAD</t>
  </si>
  <si>
    <t>SIN ESPECIFICAR</t>
  </si>
  <si>
    <t>Fecha Estimada precio venta</t>
  </si>
  <si>
    <t>Junio</t>
  </si>
  <si>
    <t>NIVEL TECNOLÓGICO</t>
  </si>
  <si>
    <t>MEDIO</t>
  </si>
  <si>
    <t>PRECIO ESPERADO ($/Atado)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</si>
  <si>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</si>
  <si>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</si>
  <si>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</si>
  <si>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</si>
  <si>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</si>
  <si>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</si>
  <si>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</si>
  <si>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</si>
  <si>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Todas</t>
  </si>
  <si>
    <t>FECHA DE COSECHA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</si>
  <si>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</si>
  <si>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</si>
  <si>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</si>
  <si>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</si>
  <si>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</si>
  <si>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</si>
  <si>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</si>
  <si>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</si>
  <si>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</si>
  <si>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</si>
  <si>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</si>
  <si>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</si>
  <si>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</si>
  <si>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Marzo</t>
  </si>
  <si>
    <t>Prep. y mantencion almacigos</t>
  </si>
  <si>
    <t>MAY-JUL</t>
  </si>
  <si>
    <t>Transplante</t>
  </si>
  <si>
    <t>Desmalezado</t>
  </si>
  <si>
    <t>Abri-Mayo</t>
  </si>
  <si>
    <t>RIEGO</t>
  </si>
  <si>
    <t>Aplicación agroquimico</t>
  </si>
  <si>
    <t>Marz-Mayo</t>
  </si>
  <si>
    <t>cosecha</t>
  </si>
  <si>
    <t xml:space="preserve">Junio </t>
  </si>
  <si>
    <t>Subtotal Jornadas Hombre</t>
  </si>
  <si>
    <t>JORNADAS ANIMAL</t>
  </si>
  <si>
    <t>Subtotal Jornadas Animal</t>
  </si>
  <si>
    <t>MAQUINARIA</t>
  </si>
  <si>
    <t>aradura</t>
  </si>
  <si>
    <t>JM</t>
  </si>
  <si>
    <t>Desinfecciones</t>
  </si>
  <si>
    <t>Melgadura</t>
  </si>
  <si>
    <t>Abril</t>
  </si>
  <si>
    <t>rastraje</t>
  </si>
  <si>
    <t>Mayo</t>
  </si>
  <si>
    <t>Subtotal Costo Maquinaria</t>
  </si>
  <si>
    <t>INSUMOS</t>
  </si>
  <si>
    <t>UNIDAD (Kg/l/u</t>
  </si>
  <si>
    <t>CANTIDAD (kg/I/u)</t>
  </si>
  <si>
    <t>SUBTOTAL ($)</t>
  </si>
  <si>
    <t>SEMILLAS</t>
  </si>
  <si>
    <t>semila cebollín</t>
  </si>
  <si>
    <t>gr</t>
  </si>
  <si>
    <t>FERTILIZANTES</t>
  </si>
  <si>
    <t>urea</t>
  </si>
  <si>
    <t xml:space="preserve">U </t>
  </si>
  <si>
    <t>Fosfato Diamónico</t>
  </si>
  <si>
    <t>guano</t>
  </si>
  <si>
    <t>INSECTICIDA</t>
  </si>
  <si>
    <t>Lorsban</t>
  </si>
  <si>
    <t>lt</t>
  </si>
  <si>
    <t>Marz-May</t>
  </si>
  <si>
    <t>Selecron 720  EC</t>
  </si>
  <si>
    <t>FUNGUICIDA</t>
  </si>
  <si>
    <t>Bravo</t>
  </si>
  <si>
    <t>Lt</t>
  </si>
  <si>
    <t>Mar-May</t>
  </si>
  <si>
    <t>HERBICIDA</t>
  </si>
  <si>
    <t>AFALON 50 SC</t>
  </si>
  <si>
    <t>kg</t>
  </si>
  <si>
    <t>Abri-May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</si>
  <si>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</si>
  <si>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</si>
  <si>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</si>
  <si>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</si>
  <si>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</si>
  <si>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</si>
  <si>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</si>
  <si>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</si>
  <si>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</si>
  <si>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</si>
  <si>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</si>
  <si>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</si>
  <si>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</si>
  <si>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</si>
  <si>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</si>
  <si>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</si>
  <si>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</si>
  <si>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</si>
  <si>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</si>
  <si>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</si>
  <si>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</si>
  <si>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</si>
  <si>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</si>
  <si>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</si>
  <si>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</si>
  <si>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</si>
  <si>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</si>
  <si>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</si>
  <si>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 u)</t>
  </si>
  <si>
    <t>Rendimiento (atado u/hà)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</si>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</sst>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164" fontId="1" fillId="0" borderId="0" xfId="2" applyNumberFormat="1" applyFont="1" applyBorder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65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2" fillId="2" borderId="1" xfId="2" applyNumberFormat="1" applyFont="1" applyFill="1" applyBorder="1"/>
    <xf numFmtId="0" fontId="0" fillId="3" borderId="0" xfId="0" applyFill="1"/>
    <xf numFmtId="164" fontId="1" fillId="3" borderId="0" xfId="2" applyNumberFormat="1" applyFont="1" applyFill="1" applyBorder="1"/>
    <xf numFmtId="0" fontId="4" fillId="2" borderId="0" xfId="0" applyFont="1" applyFill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164" fontId="2" fillId="2" borderId="0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1" fillId="2" borderId="1" xfId="2" applyNumberFormat="1" applyFont="1" applyFill="1" applyBorder="1"/>
    <xf numFmtId="164" fontId="7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" fontId="0" fillId="3" borderId="25" xfId="0" applyNumberFormat="1" applyFill="1" applyBorder="1" applyAlignment="1">
      <alignment horizontal="center"/>
    </xf>
    <xf numFmtId="17" fontId="0" fillId="3" borderId="26" xfId="0" applyNumberForma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3"/>
  <sheetViews>
    <sheetView tabSelected="1" topLeftCell="A46" workbookViewId="0">
      <selection activeCell="I76" sqref="I76"/>
    </sheetView>
  </sheetViews>
  <sheetFormatPr baseColWidth="10" defaultRowHeight="15" x14ac:dyDescent="0.25"/>
  <cols>
    <col min="1" max="1" width="27.85546875" customWidth="1"/>
    <col min="3" max="3" width="15.5703125" bestFit="1" customWidth="1"/>
    <col min="4" max="4" width="9.7109375" bestFit="1" customWidth="1"/>
    <col min="5" max="5" width="24.7109375" bestFit="1" customWidth="1"/>
    <col min="6" max="6" width="14.28515625" bestFit="1" customWidth="1"/>
  </cols>
  <sheetData>
    <row r="9" spans="1:6" x14ac:dyDescent="0.25">
      <c r="A9" s="1" t="s">
        <v>0</v>
      </c>
      <c r="B9" s="93" t="s">
        <v>1</v>
      </c>
      <c r="C9" s="94"/>
      <c r="E9" s="1" t="s">
        <v>2</v>
      </c>
      <c r="F9" s="2">
        <v>48600</v>
      </c>
    </row>
    <row r="10" spans="1:6" x14ac:dyDescent="0.25">
      <c r="A10" s="3" t="s">
        <v>3</v>
      </c>
      <c r="B10" s="89" t="s">
        <v>4</v>
      </c>
      <c r="C10" s="90"/>
      <c r="E10" s="4" t="s">
        <v>5</v>
      </c>
      <c r="F10" s="5" t="s">
        <v>6</v>
      </c>
    </row>
    <row r="11" spans="1:6" x14ac:dyDescent="0.25">
      <c r="A11" s="3" t="s">
        <v>7</v>
      </c>
      <c r="B11" s="89" t="s">
        <v>8</v>
      </c>
      <c r="C11" s="90"/>
      <c r="E11" s="4" t="s">
        <v>9</v>
      </c>
      <c r="F11" s="5">
        <v>180</v>
      </c>
    </row>
    <row r="12" spans="1:6" x14ac:dyDescent="0.25">
      <c r="A12" s="3" t="s">
        <v>10</v>
      </c>
      <c r="B12" s="89" t="s">
        <v>11</v>
      </c>
      <c r="C12" s="90"/>
      <c r="E12" s="4" t="s">
        <v>12</v>
      </c>
      <c r="F12" s="5">
        <f>SUM(F11*F9)</f>
        <v>8748000</v>
      </c>
    </row>
    <row r="13" spans="1:6" x14ac:dyDescent="0.25">
      <c r="A13" s="3" t="s">
        <v>13</v>
      </c>
      <c r="B13" s="91" t="s">
        <v>14</v>
      </c>
      <c r="C13" s="92"/>
      <c r="E13" s="4" t="s">
        <v>15</v>
      </c>
      <c r="F13" s="5" t="s">
        <v>16</v>
      </c>
    </row>
    <row r="14" spans="1:6" x14ac:dyDescent="0.25">
      <c r="A14" s="6" t="s">
        <v>17</v>
      </c>
      <c r="B14" s="89" t="s">
        <v>18</v>
      </c>
      <c r="C14" s="90"/>
      <c r="E14" s="4" t="s">
        <v>19</v>
      </c>
      <c r="F14" s="5" t="s">
        <v>6</v>
      </c>
    </row>
    <row r="15" spans="1:6" x14ac:dyDescent="0.25">
      <c r="A15" s="6" t="s">
        <v>20</v>
      </c>
      <c r="B15" s="95">
        <v>44896</v>
      </c>
      <c r="C15" s="96"/>
      <c r="E15" s="4" t="s">
        <v>21</v>
      </c>
      <c r="F15" s="5" t="s">
        <v>22</v>
      </c>
    </row>
    <row r="16" spans="1:6" x14ac:dyDescent="0.25">
      <c r="A16" s="7"/>
      <c r="E16" s="8"/>
      <c r="F16" s="8"/>
    </row>
    <row r="17" spans="1:6" ht="15" customHeight="1" x14ac:dyDescent="0.25">
      <c r="A17" s="9" t="s">
        <v>23</v>
      </c>
      <c r="B17" s="9"/>
      <c r="C17" s="9"/>
      <c r="D17" s="9"/>
      <c r="E17" s="9"/>
      <c r="F17" s="9"/>
    </row>
    <row r="18" spans="1:6" x14ac:dyDescent="0.25">
      <c r="A18" s="7"/>
      <c r="B18" s="7"/>
      <c r="C18" s="7"/>
      <c r="D18" s="7"/>
      <c r="E18" s="10"/>
      <c r="F18" s="10"/>
    </row>
    <row r="19" spans="1:6" x14ac:dyDescent="0.25">
      <c r="A19" s="11" t="s">
        <v>24</v>
      </c>
      <c r="E19" s="8"/>
      <c r="F19" s="8"/>
    </row>
    <row r="20" spans="1:6" x14ac:dyDescent="0.25">
      <c r="A20" s="12" t="s">
        <v>25</v>
      </c>
      <c r="B20" s="12" t="s">
        <v>26</v>
      </c>
      <c r="C20" s="12" t="s">
        <v>27</v>
      </c>
      <c r="D20" s="12" t="s">
        <v>28</v>
      </c>
      <c r="E20" s="13" t="s">
        <v>29</v>
      </c>
      <c r="F20" s="14" t="s">
        <v>30</v>
      </c>
    </row>
    <row r="21" spans="1:6" x14ac:dyDescent="0.25">
      <c r="A21" s="15" t="s">
        <v>31</v>
      </c>
      <c r="B21" s="16" t="s">
        <v>32</v>
      </c>
      <c r="C21" s="16">
        <v>4</v>
      </c>
      <c r="D21" s="16" t="s">
        <v>33</v>
      </c>
      <c r="E21" s="17">
        <v>30000</v>
      </c>
      <c r="F21" s="17">
        <v>120000</v>
      </c>
    </row>
    <row r="22" spans="1:6" x14ac:dyDescent="0.25">
      <c r="A22" s="15" t="s">
        <v>34</v>
      </c>
      <c r="B22" s="16" t="s">
        <v>32</v>
      </c>
      <c r="C22" s="16">
        <v>12</v>
      </c>
      <c r="D22" s="16" t="s">
        <v>35</v>
      </c>
      <c r="E22" s="17">
        <v>30000</v>
      </c>
      <c r="F22" s="17">
        <v>360000</v>
      </c>
    </row>
    <row r="23" spans="1:6" x14ac:dyDescent="0.25">
      <c r="A23" s="15" t="s">
        <v>36</v>
      </c>
      <c r="B23" s="16" t="s">
        <v>32</v>
      </c>
      <c r="C23" s="16">
        <v>8</v>
      </c>
      <c r="D23" s="16" t="s">
        <v>33</v>
      </c>
      <c r="E23" s="17">
        <v>30000</v>
      </c>
      <c r="F23" s="17">
        <v>240000</v>
      </c>
    </row>
    <row r="24" spans="1:6" x14ac:dyDescent="0.25">
      <c r="A24" s="18" t="s">
        <v>37</v>
      </c>
      <c r="B24" s="16" t="s">
        <v>32</v>
      </c>
      <c r="C24" s="16">
        <v>30</v>
      </c>
      <c r="D24" s="16" t="s">
        <v>38</v>
      </c>
      <c r="E24" s="17">
        <v>30000</v>
      </c>
      <c r="F24" s="17">
        <v>900000</v>
      </c>
    </row>
    <row r="25" spans="1:6" x14ac:dyDescent="0.25">
      <c r="A25" s="18" t="s">
        <v>39</v>
      </c>
      <c r="B25" s="16" t="s">
        <v>32</v>
      </c>
      <c r="C25" s="19">
        <v>0.66666666666666663</v>
      </c>
      <c r="D25" s="16"/>
      <c r="E25" s="17">
        <v>30000</v>
      </c>
      <c r="F25" s="17">
        <v>20000</v>
      </c>
    </row>
    <row r="26" spans="1:6" x14ac:dyDescent="0.25">
      <c r="A26" s="18" t="s">
        <v>40</v>
      </c>
      <c r="B26" s="16" t="s">
        <v>32</v>
      </c>
      <c r="C26" s="16">
        <v>11</v>
      </c>
      <c r="D26" s="16" t="s">
        <v>41</v>
      </c>
      <c r="E26" s="17">
        <v>30000</v>
      </c>
      <c r="F26" s="17">
        <v>330000</v>
      </c>
    </row>
    <row r="27" spans="1:6" x14ac:dyDescent="0.25">
      <c r="A27" s="18" t="s">
        <v>42</v>
      </c>
      <c r="B27" s="16" t="s">
        <v>32</v>
      </c>
      <c r="C27" s="16">
        <v>24</v>
      </c>
      <c r="D27" s="16" t="s">
        <v>43</v>
      </c>
      <c r="E27" s="17">
        <v>30000</v>
      </c>
      <c r="F27" s="17">
        <v>720000</v>
      </c>
    </row>
    <row r="28" spans="1:6" x14ac:dyDescent="0.25">
      <c r="A28" s="20" t="s">
        <v>44</v>
      </c>
      <c r="B28" s="21"/>
      <c r="C28" s="21"/>
      <c r="D28" s="21"/>
      <c r="E28" s="21"/>
      <c r="F28" s="22">
        <v>2690000</v>
      </c>
    </row>
    <row r="29" spans="1:6" x14ac:dyDescent="0.25">
      <c r="B29" s="23"/>
      <c r="C29" s="23"/>
      <c r="D29" s="23"/>
      <c r="E29" s="17"/>
      <c r="F29" s="24"/>
    </row>
    <row r="30" spans="1:6" x14ac:dyDescent="0.25">
      <c r="A30" s="11" t="s">
        <v>45</v>
      </c>
      <c r="B30" s="23"/>
      <c r="C30" s="23"/>
      <c r="D30" s="23"/>
      <c r="E30" s="17"/>
      <c r="F30" s="24"/>
    </row>
    <row r="31" spans="1:6" x14ac:dyDescent="0.25">
      <c r="A31" s="25" t="s">
        <v>25</v>
      </c>
      <c r="B31" s="25" t="s">
        <v>26</v>
      </c>
      <c r="C31" s="25" t="s">
        <v>27</v>
      </c>
      <c r="D31" s="25"/>
      <c r="E31" s="25" t="s">
        <v>28</v>
      </c>
      <c r="F31" s="26" t="s">
        <v>30</v>
      </c>
    </row>
    <row r="32" spans="1:6" x14ac:dyDescent="0.25">
      <c r="A32" s="7"/>
      <c r="B32" s="27"/>
      <c r="C32" s="27"/>
      <c r="D32" s="27"/>
      <c r="E32" s="17"/>
      <c r="F32" s="8"/>
    </row>
    <row r="33" spans="1:6" x14ac:dyDescent="0.25">
      <c r="A33" s="28" t="s">
        <v>46</v>
      </c>
      <c r="B33" s="29"/>
      <c r="C33" s="29"/>
      <c r="D33" s="29"/>
      <c r="E33" s="29"/>
      <c r="F33" s="30"/>
    </row>
    <row r="34" spans="1:6" x14ac:dyDescent="0.25">
      <c r="B34" s="23"/>
      <c r="C34" s="23"/>
      <c r="D34" s="23"/>
      <c r="E34" s="17"/>
      <c r="F34" s="24"/>
    </row>
    <row r="35" spans="1:6" x14ac:dyDescent="0.25">
      <c r="A35" s="11" t="s">
        <v>47</v>
      </c>
      <c r="B35" s="23"/>
      <c r="C35" s="23"/>
      <c r="D35" s="23"/>
      <c r="E35" s="17"/>
      <c r="F35" s="24"/>
    </row>
    <row r="36" spans="1:6" x14ac:dyDescent="0.25">
      <c r="A36" s="12" t="s">
        <v>25</v>
      </c>
      <c r="B36" s="12" t="s">
        <v>26</v>
      </c>
      <c r="C36" s="25" t="s">
        <v>27</v>
      </c>
      <c r="D36" s="12" t="s">
        <v>28</v>
      </c>
      <c r="E36" s="12"/>
      <c r="F36" s="14" t="s">
        <v>30</v>
      </c>
    </row>
    <row r="37" spans="1:6" x14ac:dyDescent="0.25">
      <c r="A37" s="18" t="s">
        <v>48</v>
      </c>
      <c r="B37" s="31" t="s">
        <v>49</v>
      </c>
      <c r="C37" s="31">
        <v>6.25E-2</v>
      </c>
      <c r="D37" s="32" t="s">
        <v>33</v>
      </c>
      <c r="E37" s="17">
        <v>200000</v>
      </c>
      <c r="F37" s="33">
        <v>12500</v>
      </c>
    </row>
    <row r="38" spans="1:6" x14ac:dyDescent="0.25">
      <c r="A38" s="18" t="s">
        <v>50</v>
      </c>
      <c r="B38" s="31" t="s">
        <v>32</v>
      </c>
      <c r="C38" s="31">
        <v>0.108</v>
      </c>
      <c r="D38" s="32"/>
      <c r="E38" s="17">
        <v>200000</v>
      </c>
      <c r="F38" s="33">
        <v>21600</v>
      </c>
    </row>
    <row r="39" spans="1:6" x14ac:dyDescent="0.25">
      <c r="A39" s="18" t="s">
        <v>51</v>
      </c>
      <c r="B39" s="31" t="s">
        <v>49</v>
      </c>
      <c r="C39" s="31">
        <v>0.05</v>
      </c>
      <c r="D39" s="32" t="s">
        <v>52</v>
      </c>
      <c r="E39" s="17">
        <v>200000</v>
      </c>
      <c r="F39" s="33">
        <v>10000</v>
      </c>
    </row>
    <row r="40" spans="1:6" x14ac:dyDescent="0.25">
      <c r="A40" s="18" t="s">
        <v>53</v>
      </c>
      <c r="B40" s="31" t="s">
        <v>49</v>
      </c>
      <c r="C40" s="31">
        <v>0.05</v>
      </c>
      <c r="D40" s="32" t="s">
        <v>54</v>
      </c>
      <c r="E40" s="17">
        <v>200000</v>
      </c>
      <c r="F40" s="33">
        <v>10000</v>
      </c>
    </row>
    <row r="41" spans="1:6" x14ac:dyDescent="0.25">
      <c r="A41" s="20" t="s">
        <v>55</v>
      </c>
      <c r="B41" s="21"/>
      <c r="C41" s="21"/>
      <c r="D41" s="21"/>
      <c r="E41" s="21"/>
      <c r="F41" s="22">
        <v>54100</v>
      </c>
    </row>
    <row r="42" spans="1:6" x14ac:dyDescent="0.25">
      <c r="B42" s="23"/>
      <c r="C42" s="23"/>
      <c r="D42" s="23"/>
      <c r="E42" s="17"/>
      <c r="F42" s="24"/>
    </row>
    <row r="43" spans="1:6" x14ac:dyDescent="0.25">
      <c r="A43" s="11" t="s">
        <v>56</v>
      </c>
      <c r="B43" s="23"/>
      <c r="C43" s="23"/>
      <c r="D43" s="23"/>
      <c r="E43" s="17"/>
      <c r="F43" s="24"/>
    </row>
    <row r="44" spans="1:6" x14ac:dyDescent="0.25">
      <c r="A44" s="12" t="s">
        <v>56</v>
      </c>
      <c r="B44" s="34" t="s">
        <v>57</v>
      </c>
      <c r="C44" s="34" t="s">
        <v>58</v>
      </c>
      <c r="D44" s="12" t="s">
        <v>28</v>
      </c>
      <c r="E44" s="12"/>
      <c r="F44" s="14" t="s">
        <v>59</v>
      </c>
    </row>
    <row r="45" spans="1:6" x14ac:dyDescent="0.25">
      <c r="A45" s="35" t="s">
        <v>60</v>
      </c>
      <c r="B45" s="36"/>
      <c r="C45" s="36"/>
      <c r="D45" s="36"/>
      <c r="E45" s="17"/>
      <c r="F45" s="17"/>
    </row>
    <row r="46" spans="1:6" x14ac:dyDescent="0.25">
      <c r="A46" s="18" t="s">
        <v>61</v>
      </c>
      <c r="B46" s="36" t="s">
        <v>62</v>
      </c>
      <c r="C46" s="36">
        <v>0.5</v>
      </c>
      <c r="D46" s="36" t="s">
        <v>33</v>
      </c>
      <c r="E46" s="17">
        <v>74300</v>
      </c>
      <c r="F46" s="17">
        <v>37150</v>
      </c>
    </row>
    <row r="47" spans="1:6" x14ac:dyDescent="0.25">
      <c r="A47" s="35" t="s">
        <v>63</v>
      </c>
      <c r="B47" s="36"/>
      <c r="C47" s="36"/>
      <c r="D47" s="36"/>
      <c r="E47" s="17"/>
      <c r="F47" s="17"/>
    </row>
    <row r="48" spans="1:6" x14ac:dyDescent="0.25">
      <c r="A48" s="37" t="s">
        <v>64</v>
      </c>
      <c r="B48" s="36" t="s">
        <v>65</v>
      </c>
      <c r="C48" s="36">
        <f>600/25</f>
        <v>24</v>
      </c>
      <c r="D48" s="31" t="s">
        <v>33</v>
      </c>
      <c r="E48" s="17">
        <v>32700</v>
      </c>
      <c r="F48" s="17">
        <v>784800</v>
      </c>
    </row>
    <row r="49" spans="1:6" x14ac:dyDescent="0.25">
      <c r="A49" s="18" t="s">
        <v>66</v>
      </c>
      <c r="B49" s="36" t="s">
        <v>65</v>
      </c>
      <c r="C49" s="36">
        <v>10</v>
      </c>
      <c r="D49" s="36" t="s">
        <v>33</v>
      </c>
      <c r="E49" s="17">
        <v>2800</v>
      </c>
      <c r="F49" s="17">
        <v>28000</v>
      </c>
    </row>
    <row r="50" spans="1:6" x14ac:dyDescent="0.25">
      <c r="A50" s="18" t="s">
        <v>67</v>
      </c>
      <c r="B50" s="36" t="s">
        <v>65</v>
      </c>
      <c r="C50" s="36">
        <v>48</v>
      </c>
      <c r="D50" s="36" t="s">
        <v>33</v>
      </c>
      <c r="E50" s="17">
        <v>4646</v>
      </c>
      <c r="F50" s="17">
        <v>223008</v>
      </c>
    </row>
    <row r="51" spans="1:6" x14ac:dyDescent="0.25">
      <c r="A51" s="35" t="s">
        <v>68</v>
      </c>
      <c r="B51" s="36"/>
      <c r="C51" s="36"/>
      <c r="D51" s="36"/>
      <c r="E51" s="17"/>
      <c r="F51" s="17">
        <v>0</v>
      </c>
    </row>
    <row r="52" spans="1:6" x14ac:dyDescent="0.25">
      <c r="A52" s="18" t="s">
        <v>69</v>
      </c>
      <c r="B52" s="36" t="s">
        <v>70</v>
      </c>
      <c r="C52" s="36">
        <v>6</v>
      </c>
      <c r="D52" s="36" t="s">
        <v>71</v>
      </c>
      <c r="E52" s="17">
        <v>40320</v>
      </c>
      <c r="F52" s="17">
        <v>241920</v>
      </c>
    </row>
    <row r="53" spans="1:6" x14ac:dyDescent="0.25">
      <c r="A53" s="18" t="s">
        <v>72</v>
      </c>
      <c r="B53" s="36" t="s">
        <v>70</v>
      </c>
      <c r="C53" s="36">
        <v>6</v>
      </c>
      <c r="D53" s="36" t="s">
        <v>71</v>
      </c>
      <c r="E53" s="17">
        <v>53880</v>
      </c>
      <c r="F53" s="17">
        <v>323280</v>
      </c>
    </row>
    <row r="54" spans="1:6" x14ac:dyDescent="0.25">
      <c r="A54" s="35" t="s">
        <v>73</v>
      </c>
      <c r="B54" s="36"/>
      <c r="C54" s="36"/>
      <c r="D54" s="36"/>
      <c r="E54" s="17"/>
      <c r="F54" s="17"/>
    </row>
    <row r="55" spans="1:6" x14ac:dyDescent="0.25">
      <c r="A55" s="18" t="s">
        <v>74</v>
      </c>
      <c r="B55" s="36" t="s">
        <v>75</v>
      </c>
      <c r="C55" s="36">
        <v>3.5</v>
      </c>
      <c r="D55" s="36" t="s">
        <v>76</v>
      </c>
      <c r="E55" s="17">
        <v>16050</v>
      </c>
      <c r="F55" s="17">
        <v>56175</v>
      </c>
    </row>
    <row r="56" spans="1:6" x14ac:dyDescent="0.25">
      <c r="A56" s="35" t="s">
        <v>77</v>
      </c>
      <c r="B56" s="36"/>
      <c r="C56" s="36"/>
      <c r="D56" s="36"/>
      <c r="E56" s="17"/>
      <c r="F56" s="17"/>
    </row>
    <row r="57" spans="1:6" x14ac:dyDescent="0.25">
      <c r="A57" s="18" t="s">
        <v>78</v>
      </c>
      <c r="B57" s="36" t="s">
        <v>79</v>
      </c>
      <c r="C57" s="36">
        <v>3</v>
      </c>
      <c r="D57" s="36" t="s">
        <v>80</v>
      </c>
      <c r="E57" s="17">
        <v>32870</v>
      </c>
      <c r="F57" s="17">
        <v>98610</v>
      </c>
    </row>
    <row r="58" spans="1:6" x14ac:dyDescent="0.25">
      <c r="A58" s="20" t="s">
        <v>81</v>
      </c>
      <c r="B58" s="21"/>
      <c r="C58" s="21"/>
      <c r="D58" s="21"/>
      <c r="E58" s="38"/>
      <c r="F58" s="22">
        <v>1792943</v>
      </c>
    </row>
    <row r="59" spans="1:6" x14ac:dyDescent="0.25">
      <c r="A59" s="23"/>
      <c r="B59" s="23"/>
      <c r="C59" s="23"/>
      <c r="D59" s="23"/>
      <c r="E59" s="24"/>
      <c r="F59" s="24"/>
    </row>
    <row r="60" spans="1:6" x14ac:dyDescent="0.25">
      <c r="A60" s="11" t="s">
        <v>82</v>
      </c>
      <c r="B60" s="23"/>
      <c r="C60" s="23"/>
      <c r="D60" s="23"/>
      <c r="E60" s="24"/>
      <c r="F60" s="24"/>
    </row>
    <row r="61" spans="1:6" x14ac:dyDescent="0.25">
      <c r="A61" s="12" t="s">
        <v>83</v>
      </c>
      <c r="B61" s="12" t="s">
        <v>57</v>
      </c>
      <c r="C61" s="12" t="s">
        <v>58</v>
      </c>
      <c r="D61" s="12" t="s">
        <v>28</v>
      </c>
      <c r="E61" s="39" t="s">
        <v>29</v>
      </c>
      <c r="F61" s="14" t="s">
        <v>59</v>
      </c>
    </row>
    <row r="62" spans="1:6" x14ac:dyDescent="0.25">
      <c r="A62" s="40"/>
      <c r="B62" s="36"/>
      <c r="C62" s="36"/>
      <c r="D62" s="36"/>
      <c r="E62" s="17"/>
      <c r="F62" s="17"/>
    </row>
    <row r="63" spans="1:6" x14ac:dyDescent="0.25">
      <c r="A63" s="20" t="s">
        <v>84</v>
      </c>
      <c r="B63" s="21"/>
      <c r="C63" s="21"/>
      <c r="D63" s="21"/>
      <c r="E63" s="38"/>
      <c r="F63" s="22">
        <v>0</v>
      </c>
    </row>
    <row r="64" spans="1:6" x14ac:dyDescent="0.25">
      <c r="A64" s="23"/>
      <c r="B64" s="23"/>
      <c r="C64" s="23"/>
      <c r="D64" s="23"/>
      <c r="E64" s="23"/>
      <c r="F64" s="23"/>
    </row>
    <row r="65" spans="1:6" x14ac:dyDescent="0.25">
      <c r="A65" s="41" t="s">
        <v>85</v>
      </c>
      <c r="B65" s="41"/>
      <c r="C65" s="41"/>
      <c r="D65" s="41"/>
      <c r="E65" s="41"/>
      <c r="F65" s="42">
        <v>4537043</v>
      </c>
    </row>
    <row r="66" spans="1:6" x14ac:dyDescent="0.25">
      <c r="A66" s="43" t="s">
        <v>86</v>
      </c>
      <c r="B66" s="29"/>
      <c r="C66" s="29"/>
      <c r="D66" s="29"/>
      <c r="E66" s="29"/>
      <c r="F66" s="44">
        <v>226852.15000000002</v>
      </c>
    </row>
    <row r="67" spans="1:6" x14ac:dyDescent="0.25">
      <c r="A67" s="45" t="s">
        <v>87</v>
      </c>
      <c r="B67" s="45"/>
      <c r="C67" s="45"/>
      <c r="D67" s="45"/>
      <c r="E67" s="45"/>
      <c r="F67" s="46">
        <v>4763895.1500000004</v>
      </c>
    </row>
    <row r="68" spans="1:6" x14ac:dyDescent="0.25">
      <c r="A68" s="47" t="s">
        <v>88</v>
      </c>
      <c r="B68" s="47"/>
      <c r="C68" s="47"/>
      <c r="D68" s="47"/>
      <c r="E68" s="47"/>
      <c r="F68" s="48">
        <v>8748000</v>
      </c>
    </row>
    <row r="69" spans="1:6" x14ac:dyDescent="0.25">
      <c r="A69" s="45" t="s">
        <v>89</v>
      </c>
      <c r="B69" s="41"/>
      <c r="C69" s="41"/>
      <c r="D69" s="41"/>
      <c r="E69" s="41"/>
      <c r="F69" s="42">
        <v>3984104.8499999996</v>
      </c>
    </row>
    <row r="70" spans="1:6" x14ac:dyDescent="0.25">
      <c r="A70" s="49" t="s">
        <v>90</v>
      </c>
      <c r="B70" s="50"/>
      <c r="C70" s="50"/>
      <c r="D70" s="50"/>
      <c r="E70" s="50"/>
      <c r="F70" s="23"/>
    </row>
    <row r="71" spans="1:6" ht="15.75" thickBot="1" x14ac:dyDescent="0.3">
      <c r="A71" s="51"/>
      <c r="B71" s="50"/>
      <c r="C71" s="50"/>
      <c r="D71" s="50"/>
      <c r="E71" s="50"/>
      <c r="F71" s="23"/>
    </row>
    <row r="72" spans="1:6" x14ac:dyDescent="0.25">
      <c r="A72" s="52" t="s">
        <v>91</v>
      </c>
      <c r="B72" s="53"/>
      <c r="C72" s="53"/>
      <c r="D72" s="53"/>
      <c r="E72" s="54"/>
      <c r="F72" s="23"/>
    </row>
    <row r="73" spans="1:6" x14ac:dyDescent="0.25">
      <c r="A73" s="55" t="s">
        <v>92</v>
      </c>
      <c r="B73" s="56"/>
      <c r="C73" s="56"/>
      <c r="D73" s="56"/>
      <c r="E73" s="57"/>
      <c r="F73" s="23"/>
    </row>
    <row r="74" spans="1:6" x14ac:dyDescent="0.25">
      <c r="A74" s="55" t="s">
        <v>93</v>
      </c>
      <c r="B74" s="56"/>
      <c r="C74" s="56"/>
      <c r="D74" s="56"/>
      <c r="E74" s="57"/>
      <c r="F74" s="23"/>
    </row>
    <row r="75" spans="1:6" x14ac:dyDescent="0.25">
      <c r="A75" s="55" t="s">
        <v>94</v>
      </c>
      <c r="B75" s="56"/>
      <c r="C75" s="56"/>
      <c r="D75" s="56"/>
      <c r="E75" s="57"/>
      <c r="F75" s="23"/>
    </row>
    <row r="76" spans="1:6" x14ac:dyDescent="0.25">
      <c r="A76" s="55" t="s">
        <v>95</v>
      </c>
      <c r="B76" s="56"/>
      <c r="C76" s="56"/>
      <c r="D76" s="56"/>
      <c r="E76" s="57"/>
      <c r="F76" s="23"/>
    </row>
    <row r="77" spans="1:6" x14ac:dyDescent="0.25">
      <c r="A77" s="55" t="s">
        <v>96</v>
      </c>
      <c r="B77" s="56"/>
      <c r="C77" s="56"/>
      <c r="D77" s="56"/>
      <c r="E77" s="57"/>
      <c r="F77" s="23"/>
    </row>
    <row r="78" spans="1:6" ht="15.75" thickBot="1" x14ac:dyDescent="0.3">
      <c r="A78" s="58" t="s">
        <v>97</v>
      </c>
      <c r="B78" s="59"/>
      <c r="C78" s="59"/>
      <c r="D78" s="59"/>
      <c r="E78" s="60"/>
      <c r="F78" s="23"/>
    </row>
    <row r="79" spans="1:6" ht="15.75" thickBot="1" x14ac:dyDescent="0.3">
      <c r="A79" s="61"/>
      <c r="B79" s="56"/>
      <c r="C79" s="56"/>
      <c r="D79" s="56"/>
      <c r="E79" s="56"/>
      <c r="F79" s="23"/>
    </row>
    <row r="80" spans="1:6" ht="15.75" thickBot="1" x14ac:dyDescent="0.3">
      <c r="A80" s="62" t="s">
        <v>98</v>
      </c>
      <c r="B80" s="63"/>
      <c r="C80" s="64"/>
      <c r="D80" s="65"/>
      <c r="E80" s="65"/>
      <c r="F80" s="23"/>
    </row>
    <row r="81" spans="1:6" x14ac:dyDescent="0.25">
      <c r="A81" s="66" t="s">
        <v>99</v>
      </c>
      <c r="B81" s="67" t="s">
        <v>100</v>
      </c>
      <c r="C81" s="68" t="s">
        <v>101</v>
      </c>
      <c r="D81" s="65"/>
      <c r="E81" s="65"/>
      <c r="F81" s="23"/>
    </row>
    <row r="82" spans="1:6" x14ac:dyDescent="0.25">
      <c r="A82" s="69" t="s">
        <v>102</v>
      </c>
      <c r="B82" s="70">
        <f>F28</f>
        <v>2690000</v>
      </c>
      <c r="C82" s="71">
        <f>(B82/B88)</f>
        <v>0.56466398090226644</v>
      </c>
      <c r="D82" s="65"/>
      <c r="E82" s="65"/>
      <c r="F82" s="23"/>
    </row>
    <row r="83" spans="1:6" x14ac:dyDescent="0.25">
      <c r="A83" s="69" t="s">
        <v>103</v>
      </c>
      <c r="B83" s="72">
        <v>0</v>
      </c>
      <c r="C83" s="71">
        <v>0</v>
      </c>
      <c r="D83" s="65"/>
      <c r="E83" s="65"/>
      <c r="F83" s="23"/>
    </row>
    <row r="84" spans="1:6" x14ac:dyDescent="0.25">
      <c r="A84" s="69" t="s">
        <v>104</v>
      </c>
      <c r="B84" s="70">
        <f>F41</f>
        <v>54100</v>
      </c>
      <c r="C84" s="71">
        <f>(B84/B88)</f>
        <v>1.1356253296212869E-2</v>
      </c>
      <c r="D84" s="65"/>
      <c r="E84" s="65"/>
      <c r="F84" s="23"/>
    </row>
    <row r="85" spans="1:6" x14ac:dyDescent="0.25">
      <c r="A85" s="69" t="s">
        <v>105</v>
      </c>
      <c r="B85" s="70">
        <f>F58</f>
        <v>1792943</v>
      </c>
      <c r="C85" s="71">
        <f>(B85/B88)</f>
        <v>0.37636071818247296</v>
      </c>
      <c r="D85" s="65"/>
      <c r="E85" s="65"/>
      <c r="F85" s="23"/>
    </row>
    <row r="86" spans="1:6" x14ac:dyDescent="0.25">
      <c r="A86" s="69" t="s">
        <v>106</v>
      </c>
      <c r="B86" s="73">
        <v>0</v>
      </c>
      <c r="C86" s="71">
        <f>(B86/B88)</f>
        <v>0</v>
      </c>
      <c r="D86" s="74"/>
      <c r="E86" s="74"/>
      <c r="F86" s="23"/>
    </row>
    <row r="87" spans="1:6" x14ac:dyDescent="0.25">
      <c r="A87" s="69" t="s">
        <v>107</v>
      </c>
      <c r="B87" s="73">
        <f>F66</f>
        <v>226852.15000000002</v>
      </c>
      <c r="C87" s="71">
        <f>(B87/B88)</f>
        <v>4.7619047619047623E-2</v>
      </c>
      <c r="D87" s="74"/>
      <c r="E87" s="74"/>
      <c r="F87" s="23"/>
    </row>
    <row r="88" spans="1:6" ht="15.75" thickBot="1" x14ac:dyDescent="0.3">
      <c r="A88" s="75" t="s">
        <v>108</v>
      </c>
      <c r="B88" s="76">
        <f>SUM(B82:B87)</f>
        <v>4763895.1500000004</v>
      </c>
      <c r="C88" s="77">
        <f>SUM(C82:C87)</f>
        <v>0.99999999999999989</v>
      </c>
      <c r="D88" s="74"/>
      <c r="E88" s="74"/>
      <c r="F88" s="23"/>
    </row>
    <row r="89" spans="1:6" x14ac:dyDescent="0.25">
      <c r="A89" s="51"/>
      <c r="B89" s="50"/>
      <c r="C89" s="50"/>
      <c r="D89" s="50"/>
      <c r="E89" s="50"/>
      <c r="F89" s="23"/>
    </row>
    <row r="90" spans="1:6" ht="15.75" thickBot="1" x14ac:dyDescent="0.3">
      <c r="A90" s="78"/>
      <c r="B90" s="50"/>
      <c r="C90" s="50"/>
      <c r="D90" s="50"/>
      <c r="E90" s="50"/>
      <c r="F90" s="23"/>
    </row>
    <row r="91" spans="1:6" ht="15.75" thickBot="1" x14ac:dyDescent="0.3">
      <c r="A91" s="79"/>
      <c r="B91" s="63" t="s">
        <v>109</v>
      </c>
      <c r="C91" s="80"/>
      <c r="D91" s="81"/>
      <c r="E91" s="74"/>
      <c r="F91" s="23"/>
    </row>
    <row r="92" spans="1:6" x14ac:dyDescent="0.25">
      <c r="A92" s="82" t="s">
        <v>110</v>
      </c>
      <c r="B92" s="83">
        <v>40000</v>
      </c>
      <c r="C92" s="83">
        <v>42400</v>
      </c>
      <c r="D92" s="84">
        <v>48000</v>
      </c>
      <c r="E92" s="85"/>
      <c r="F92" s="23"/>
    </row>
    <row r="93" spans="1:6" ht="15.75" thickBot="1" x14ac:dyDescent="0.3">
      <c r="A93" s="75" t="s">
        <v>111</v>
      </c>
      <c r="B93" s="86">
        <f>(F67/B92)</f>
        <v>119.09737875</v>
      </c>
      <c r="C93" s="86">
        <f>(F67/C92)</f>
        <v>112.35601768867926</v>
      </c>
      <c r="D93" s="87">
        <f>(F67/D92)</f>
        <v>99.247815625000001</v>
      </c>
      <c r="E93" s="85"/>
      <c r="F93" s="23"/>
    </row>
    <row r="94" spans="1:6" x14ac:dyDescent="0.25">
      <c r="A94" s="88" t="s">
        <v>112</v>
      </c>
      <c r="B94" s="56"/>
      <c r="C94" s="56"/>
      <c r="D94" s="56"/>
      <c r="E94" s="56"/>
      <c r="F94" s="23"/>
    </row>
    <row r="95" spans="1:6" x14ac:dyDescent="0.25">
      <c r="A95" s="23"/>
      <c r="B95" s="23"/>
      <c r="C95" s="23"/>
      <c r="D95" s="23"/>
      <c r="E95" s="23"/>
      <c r="F95" s="23"/>
    </row>
    <row r="96" spans="1:6" x14ac:dyDescent="0.25">
      <c r="A96" s="23"/>
      <c r="B96" s="23"/>
      <c r="C96" s="23"/>
      <c r="D96" s="23"/>
      <c r="E96" s="23"/>
      <c r="F96" s="23"/>
    </row>
    <row r="97" spans="1:6" x14ac:dyDescent="0.25">
      <c r="A97" s="23"/>
      <c r="B97" s="23"/>
      <c r="C97" s="23"/>
      <c r="D97" s="23"/>
      <c r="E97" s="23"/>
      <c r="F97" s="23"/>
    </row>
    <row r="98" spans="1:6" x14ac:dyDescent="0.25">
      <c r="A98" s="23"/>
      <c r="B98" s="23"/>
      <c r="C98" s="23"/>
      <c r="D98" s="23"/>
      <c r="E98" s="23"/>
      <c r="F98" s="23"/>
    </row>
    <row r="99" spans="1:6" x14ac:dyDescent="0.25">
      <c r="A99" s="23"/>
      <c r="B99" s="23"/>
      <c r="C99" s="23"/>
      <c r="D99" s="23"/>
      <c r="E99" s="23"/>
      <c r="F99" s="23"/>
    </row>
    <row r="100" spans="1:6" x14ac:dyDescent="0.25">
      <c r="A100" s="23"/>
      <c r="B100" s="23"/>
      <c r="C100" s="23"/>
      <c r="D100" s="23"/>
      <c r="E100" s="23"/>
      <c r="F100" s="23"/>
    </row>
    <row r="101" spans="1:6" x14ac:dyDescent="0.25">
      <c r="A101" s="23"/>
      <c r="B101" s="23"/>
      <c r="C101" s="23"/>
      <c r="D101" s="23"/>
      <c r="E101" s="23"/>
      <c r="F101" s="23"/>
    </row>
    <row r="102" spans="1:6" x14ac:dyDescent="0.25">
      <c r="A102" s="23"/>
      <c r="B102" s="23"/>
      <c r="C102" s="23"/>
      <c r="D102" s="23"/>
      <c r="E102" s="23"/>
      <c r="F102" s="23"/>
    </row>
    <row r="103" spans="1:6" x14ac:dyDescent="0.25">
      <c r="A103" s="23"/>
      <c r="B103" s="23"/>
      <c r="C103" s="23"/>
      <c r="D103" s="23"/>
      <c r="E103" s="23"/>
      <c r="F103" s="23"/>
    </row>
    <row r="104" spans="1:6" x14ac:dyDescent="0.25">
      <c r="A104" s="23"/>
      <c r="B104" s="23"/>
      <c r="C104" s="23"/>
      <c r="D104" s="23"/>
      <c r="E104" s="23"/>
      <c r="F104" s="23"/>
    </row>
    <row r="105" spans="1:6" x14ac:dyDescent="0.25">
      <c r="A105" s="23"/>
      <c r="B105" s="23"/>
      <c r="C105" s="23"/>
      <c r="D105" s="23"/>
      <c r="E105" s="23"/>
      <c r="F105" s="23"/>
    </row>
    <row r="106" spans="1:6" x14ac:dyDescent="0.25">
      <c r="A106" s="23"/>
      <c r="B106" s="23"/>
      <c r="C106" s="23"/>
      <c r="D106" s="23"/>
      <c r="E106" s="23"/>
      <c r="F106" s="23"/>
    </row>
    <row r="107" spans="1:6" x14ac:dyDescent="0.25">
      <c r="A107" s="23"/>
      <c r="B107" s="23"/>
      <c r="C107" s="23"/>
      <c r="D107" s="23"/>
      <c r="E107" s="23"/>
      <c r="F107" s="23"/>
    </row>
    <row r="108" spans="1:6" x14ac:dyDescent="0.25">
      <c r="A108" s="23"/>
      <c r="B108" s="23"/>
      <c r="C108" s="23"/>
      <c r="D108" s="23"/>
      <c r="E108" s="23"/>
      <c r="F108" s="23"/>
    </row>
    <row r="109" spans="1:6" x14ac:dyDescent="0.25">
      <c r="A109" s="23"/>
      <c r="B109" s="23"/>
      <c r="C109" s="23"/>
      <c r="D109" s="23"/>
      <c r="E109" s="23"/>
      <c r="F109" s="23"/>
    </row>
    <row r="110" spans="1:6" x14ac:dyDescent="0.25">
      <c r="A110" s="23"/>
      <c r="B110" s="23"/>
      <c r="C110" s="23"/>
      <c r="D110" s="23"/>
      <c r="E110" s="23"/>
      <c r="F110" s="23"/>
    </row>
    <row r="111" spans="1:6" x14ac:dyDescent="0.25">
      <c r="A111" s="23"/>
      <c r="B111" s="23"/>
      <c r="C111" s="23"/>
      <c r="D111" s="23"/>
      <c r="E111" s="23"/>
      <c r="F111" s="23"/>
    </row>
    <row r="112" spans="1:6" x14ac:dyDescent="0.25">
      <c r="A112" s="23"/>
      <c r="B112" s="23"/>
      <c r="C112" s="23"/>
      <c r="D112" s="23"/>
      <c r="E112" s="23"/>
      <c r="F112" s="23"/>
    </row>
    <row r="113" spans="1:6" x14ac:dyDescent="0.25">
      <c r="A113" s="23"/>
      <c r="B113" s="23"/>
      <c r="C113" s="23"/>
      <c r="D113" s="23"/>
      <c r="E113" s="23"/>
      <c r="F113" s="2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65F5B3-2818-4A86-9546-2D5B8710BCA8}"/>
</file>

<file path=customXml/itemProps2.xml><?xml version="1.0" encoding="utf-8"?>
<ds:datastoreItem xmlns:ds="http://schemas.openxmlformats.org/officeDocument/2006/customXml" ds:itemID="{DC26DBCF-2710-4EE0-AA38-68B69510E7F0}"/>
</file>

<file path=customXml/itemProps3.xml><?xml version="1.0" encoding="utf-8"?>
<ds:datastoreItem xmlns:ds="http://schemas.openxmlformats.org/officeDocument/2006/customXml" ds:itemID="{1158313B-DC35-455E-87B9-E5CC4425E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2023-04-13T14:04:56Z</dcterms:created>
  <dcterms:modified xsi:type="dcterms:W3CDTF">2023-04-13T14:07:22Z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