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SV 2023\"/>
    </mc:Choice>
  </mc:AlternateContent>
  <bookViews>
    <workbookView xWindow="9675" yWindow="405" windowWidth="9195" windowHeight="9975"/>
  </bookViews>
  <sheets>
    <sheet name="MELON TUNEL" sheetId="1" r:id="rId1"/>
  </sheets>
  <definedNames>
    <definedName name="_xlnm.Print_Area" localSheetId="0">'MELON TUNEL'!$A$2:$G$107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0" i="1" l="1"/>
  <c r="G71" i="1"/>
  <c r="G73" i="1" l="1"/>
  <c r="G65" i="1" l="1"/>
  <c r="G64" i="1"/>
  <c r="G63" i="1"/>
  <c r="G61" i="1"/>
  <c r="G59" i="1"/>
  <c r="G58" i="1" l="1"/>
  <c r="G56" i="1"/>
  <c r="G55" i="1"/>
  <c r="G54" i="1"/>
  <c r="G52" i="1"/>
  <c r="G46" i="1"/>
  <c r="G45" i="1"/>
  <c r="G44" i="1"/>
  <c r="G43" i="1"/>
  <c r="G42" i="1"/>
  <c r="G41" i="1"/>
  <c r="G40" i="1"/>
  <c r="G35" i="1"/>
  <c r="G30" i="1"/>
  <c r="G29" i="1"/>
  <c r="G28" i="1"/>
  <c r="G27" i="1"/>
  <c r="G26" i="1"/>
  <c r="G25" i="1"/>
  <c r="G24" i="1"/>
  <c r="G23" i="1"/>
  <c r="G22" i="1"/>
  <c r="G21" i="1"/>
  <c r="G12" i="1"/>
  <c r="G79" i="1" s="1"/>
  <c r="G31" i="1" l="1"/>
  <c r="C95" i="1" s="1"/>
  <c r="G66" i="1"/>
  <c r="C98" i="1" s="1"/>
  <c r="G47" i="1"/>
  <c r="C97" i="1" s="1"/>
  <c r="G36" i="1" l="1"/>
  <c r="G72" i="1"/>
  <c r="G74" i="1" l="1"/>
  <c r="G76" i="1" s="1"/>
  <c r="G77" i="1" s="1"/>
  <c r="C96" i="1"/>
  <c r="C99" i="1" l="1"/>
  <c r="C100" i="1"/>
  <c r="G78" i="1"/>
  <c r="E106" i="1" s="1"/>
  <c r="C101" i="1" l="1"/>
  <c r="D96" i="1" s="1"/>
  <c r="C106" i="1"/>
  <c r="G80" i="1"/>
  <c r="D106" i="1"/>
  <c r="D100" i="1" l="1"/>
  <c r="D99" i="1"/>
  <c r="D95" i="1"/>
  <c r="D97" i="1"/>
  <c r="D98" i="1"/>
  <c r="D101" i="1" l="1"/>
</calcChain>
</file>

<file path=xl/sharedStrings.xml><?xml version="1.0" encoding="utf-8"?>
<sst xmlns="http://schemas.openxmlformats.org/spreadsheetml/2006/main" count="197" uniqueCount="133">
  <si>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</si>
  <si>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</si>
  <si>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</si>
  <si>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</si>
  <si>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</si>
  <si>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</si>
  <si>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</si>
  <si>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</si>
  <si>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</si>
  <si>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</si>
  <si>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</si>
  <si>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</si>
  <si>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</si>
  <si>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</si>
  <si>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</si>
  <si>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</si>
  <si>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</si>
  <si>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</si>
  <si>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</si>
  <si>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</si>
  <si>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</si>
  <si>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</si>
  <si>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</si>
  <si>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</si>
  <si>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</si>
  <si>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</si>
  <si>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</si>
  <si>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</si>
  <si>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</si>
  <si>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</si>
  <si>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</si>
  <si>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</si>
  <si>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</si>
  <si>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</si>
  <si>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</si>
  <si>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</si>
  <si>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</si>
  <si>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</si>
  <si>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</si>
  <si>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</si>
  <si>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</si>
  <si>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</si>
  <si>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</si>
  <si>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</si>
  <si>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</si>
  <si>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</si>
  <si>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</si>
  <si>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</si>
  <si>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</si>
  <si>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</si>
  <si>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</si>
  <si>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</si>
  <si>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</si>
  <si>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</si>
  <si>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</si>
  <si>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</si>
  <si>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</si>
  <si>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</si>
  <si>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</si>
  <si>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</si>
  <si>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</si>
  <si>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</si>
  <si>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</si>
  <si>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</si>
  <si>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JA</t>
  </si>
  <si>
    <t>MELON CON TUNEL</t>
  </si>
  <si>
    <t>Early Dew, Sundew, Dreamdew, Nun de miel, Araucano, Fenix</t>
  </si>
  <si>
    <t xml:space="preserve">Nov -Dic </t>
  </si>
  <si>
    <t>B. O'Higgins</t>
  </si>
  <si>
    <t>San Vicente</t>
  </si>
  <si>
    <t>Mayorista</t>
  </si>
  <si>
    <t>Todas</t>
  </si>
  <si>
    <t>Nov.-Dic.</t>
  </si>
  <si>
    <t>Heladas, lluvias</t>
  </si>
  <si>
    <t>Colocar mulch</t>
  </si>
  <si>
    <t>Julio</t>
  </si>
  <si>
    <t>Colocar arcos y túnel</t>
  </si>
  <si>
    <t>Julio - Agosto</t>
  </si>
  <si>
    <t>Plantación</t>
  </si>
  <si>
    <t>Agosto - Septiembre</t>
  </si>
  <si>
    <t>Manejo de túneles</t>
  </si>
  <si>
    <t>Agosto - Octubre</t>
  </si>
  <si>
    <t>Sacar túneles</t>
  </si>
  <si>
    <t>Octubre</t>
  </si>
  <si>
    <t>Control de malezas manual</t>
  </si>
  <si>
    <t>Septiembre - Noviembre</t>
  </si>
  <si>
    <t>Aplicación de fertilizantes</t>
  </si>
  <si>
    <t>Octubre - Noviembre</t>
  </si>
  <si>
    <t>Manejo de guias</t>
  </si>
  <si>
    <t>Aplicación de pesticidas</t>
  </si>
  <si>
    <t>Agosto - Diciembre</t>
  </si>
  <si>
    <t>Cosecha y carga</t>
  </si>
  <si>
    <t>Noviembre - Diciembre</t>
  </si>
  <si>
    <t>Corrida surco</t>
  </si>
  <si>
    <t>Septiembre</t>
  </si>
  <si>
    <t>Rastraje</t>
  </si>
  <si>
    <t>Melgadura, mesa</t>
  </si>
  <si>
    <t>Acequiadura</t>
  </si>
  <si>
    <t>Septiembre - Diciembre</t>
  </si>
  <si>
    <t>Acarreo de insumos</t>
  </si>
  <si>
    <t>Agosto - Noviembre</t>
  </si>
  <si>
    <t>Tractoelevador</t>
  </si>
  <si>
    <t>Enero - Febrero</t>
  </si>
  <si>
    <t>Plantines</t>
  </si>
  <si>
    <t>c/u</t>
  </si>
  <si>
    <t>Septiembre - Octubre.</t>
  </si>
  <si>
    <t>Mezcla hortalicera</t>
  </si>
  <si>
    <t>Urea granulada</t>
  </si>
  <si>
    <t>Nitrato de potasio</t>
  </si>
  <si>
    <t>FUNGICIDAS</t>
  </si>
  <si>
    <t>Aliette 80% WP</t>
  </si>
  <si>
    <t>lt</t>
  </si>
  <si>
    <t>Trigard 75 wp</t>
  </si>
  <si>
    <t>Rendimiento (unid./hà)</t>
  </si>
  <si>
    <t>Costo unitario ($/unid.) (*)</t>
  </si>
  <si>
    <t>Nemastop</t>
  </si>
  <si>
    <t>Gramoxone Super</t>
  </si>
  <si>
    <t>Zero 5 EC</t>
  </si>
  <si>
    <t>Vertimec 018 EC</t>
  </si>
  <si>
    <t>8. La recomendación es solo referencial</t>
  </si>
  <si>
    <t>7. Producto puesto en Lo Valledor</t>
  </si>
  <si>
    <t>Plastico para Mulch</t>
  </si>
  <si>
    <t>Plastico para Tunel</t>
  </si>
  <si>
    <t>agosto</t>
  </si>
  <si>
    <t>Flete</t>
  </si>
  <si>
    <t>Derecho Ingreso Feria</t>
  </si>
  <si>
    <t>Unidades</t>
  </si>
  <si>
    <t>noviembre-diciembre</t>
  </si>
  <si>
    <t>RENDIMIENTO (unidad/Há.)</t>
  </si>
  <si>
    <t>PRECIO ESPERADO ($/unidad)</t>
  </si>
  <si>
    <t>Junio</t>
  </si>
  <si>
    <t>SEMILLAS</t>
  </si>
  <si>
    <t>3. Precio esperado por ventas corresponde a precio colocado en el domicilio del comprador (incluye Ingreso a Feria)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</si>
</sst>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43" formatCode="_ * #,##0.00_ ;_ * \-#,##0.00_ ;_ * &quot;-&quot;??_ ;_ @_ 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9"/>
      <color rgb="FF00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0" fontId="17" fillId="0" borderId="19"/>
    <xf numFmtId="41" fontId="18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12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3" fillId="2" borderId="5" xfId="0" applyNumberFormat="1" applyFont="1" applyFill="1" applyBorder="1" applyAlignment="1">
      <alignment vertical="center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0" fillId="2" borderId="17" xfId="0" applyFont="1" applyFill="1" applyBorder="1" applyAlignment="1"/>
    <xf numFmtId="0" fontId="13" fillId="7" borderId="19" xfId="0" applyFont="1" applyFill="1" applyBorder="1" applyAlignment="1"/>
    <xf numFmtId="49" fontId="11" fillId="8" borderId="20" xfId="0" applyNumberFormat="1" applyFont="1" applyFill="1" applyBorder="1" applyAlignment="1">
      <alignment vertical="center"/>
    </xf>
    <xf numFmtId="3" fontId="11" fillId="2" borderId="6" xfId="0" applyNumberFormat="1" applyFont="1" applyFill="1" applyBorder="1" applyAlignment="1">
      <alignment vertical="center"/>
    </xf>
    <xf numFmtId="166" fontId="11" fillId="2" borderId="6" xfId="0" applyNumberFormat="1" applyFont="1" applyFill="1" applyBorder="1" applyAlignment="1">
      <alignment vertical="center"/>
    </xf>
    <xf numFmtId="0" fontId="8" fillId="7" borderId="18" xfId="0" applyFont="1" applyFill="1" applyBorder="1" applyAlignment="1">
      <alignment vertical="center"/>
    </xf>
    <xf numFmtId="0" fontId="8" fillId="7" borderId="19" xfId="0" applyFont="1" applyFill="1" applyBorder="1" applyAlignment="1">
      <alignment vertical="center"/>
    </xf>
    <xf numFmtId="165" fontId="1" fillId="2" borderId="19" xfId="0" applyNumberFormat="1" applyFont="1" applyFill="1" applyBorder="1" applyAlignment="1">
      <alignment vertical="center"/>
    </xf>
    <xf numFmtId="165" fontId="15" fillId="2" borderId="19" xfId="0" applyNumberFormat="1" applyFont="1" applyFill="1" applyBorder="1" applyAlignment="1">
      <alignment vertical="center"/>
    </xf>
    <xf numFmtId="0" fontId="13" fillId="2" borderId="19" xfId="0" applyFont="1" applyFill="1" applyBorder="1" applyAlignment="1"/>
    <xf numFmtId="0" fontId="0" fillId="2" borderId="21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8" fillId="2" borderId="19" xfId="0" applyFont="1" applyFill="1" applyBorder="1" applyAlignment="1">
      <alignment vertical="center"/>
    </xf>
    <xf numFmtId="0" fontId="2" fillId="2" borderId="22" xfId="0" applyFont="1" applyFill="1" applyBorder="1" applyAlignment="1"/>
    <xf numFmtId="3" fontId="2" fillId="2" borderId="22" xfId="0" applyNumberFormat="1" applyFont="1" applyFill="1" applyBorder="1" applyAlignment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8" fillId="5" borderId="29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4" fillId="2" borderId="19" xfId="0" applyFont="1" applyFill="1" applyBorder="1" applyAlignment="1">
      <alignment vertical="center"/>
    </xf>
    <xf numFmtId="49" fontId="11" fillId="8" borderId="31" xfId="0" applyNumberFormat="1" applyFont="1" applyFill="1" applyBorder="1" applyAlignment="1">
      <alignment vertical="center"/>
    </xf>
    <xf numFmtId="49" fontId="13" fillId="8" borderId="32" xfId="0" applyNumberFormat="1" applyFont="1" applyFill="1" applyBorder="1" applyAlignment="1"/>
    <xf numFmtId="49" fontId="11" fillId="2" borderId="33" xfId="0" applyNumberFormat="1" applyFont="1" applyFill="1" applyBorder="1" applyAlignment="1">
      <alignment vertical="center"/>
    </xf>
    <xf numFmtId="9" fontId="13" fillId="2" borderId="34" xfId="0" applyNumberFormat="1" applyFont="1" applyFill="1" applyBorder="1" applyAlignment="1"/>
    <xf numFmtId="49" fontId="11" fillId="8" borderId="35" xfId="0" applyNumberFormat="1" applyFont="1" applyFill="1" applyBorder="1" applyAlignment="1">
      <alignment vertical="center"/>
    </xf>
    <xf numFmtId="166" fontId="11" fillId="8" borderId="36" xfId="0" applyNumberFormat="1" applyFont="1" applyFill="1" applyBorder="1" applyAlignment="1">
      <alignment vertical="center"/>
    </xf>
    <xf numFmtId="9" fontId="11" fillId="8" borderId="37" xfId="0" applyNumberFormat="1" applyFont="1" applyFill="1" applyBorder="1" applyAlignment="1">
      <alignment vertical="center"/>
    </xf>
    <xf numFmtId="0" fontId="13" fillId="9" borderId="40" xfId="0" applyFont="1" applyFill="1" applyBorder="1" applyAlignment="1"/>
    <xf numFmtId="0" fontId="13" fillId="2" borderId="19" xfId="0" applyFont="1" applyFill="1" applyBorder="1" applyAlignment="1">
      <alignment vertical="center"/>
    </xf>
    <xf numFmtId="49" fontId="13" fillId="2" borderId="19" xfId="0" applyNumberFormat="1" applyFont="1" applyFill="1" applyBorder="1" applyAlignment="1">
      <alignment vertical="center"/>
    </xf>
    <xf numFmtId="49" fontId="11" fillId="2" borderId="41" xfId="0" applyNumberFormat="1" applyFont="1" applyFill="1" applyBorder="1" applyAlignment="1">
      <alignment vertical="center"/>
    </xf>
    <xf numFmtId="0" fontId="13" fillId="2" borderId="42" xfId="0" applyFont="1" applyFill="1" applyBorder="1" applyAlignment="1"/>
    <xf numFmtId="0" fontId="13" fillId="2" borderId="43" xfId="0" applyFont="1" applyFill="1" applyBorder="1" applyAlignment="1"/>
    <xf numFmtId="49" fontId="13" fillId="2" borderId="44" xfId="0" applyNumberFormat="1" applyFont="1" applyFill="1" applyBorder="1" applyAlignment="1">
      <alignment vertical="center"/>
    </xf>
    <xf numFmtId="0" fontId="13" fillId="2" borderId="45" xfId="0" applyFont="1" applyFill="1" applyBorder="1" applyAlignment="1"/>
    <xf numFmtId="49" fontId="13" fillId="2" borderId="46" xfId="0" applyNumberFormat="1" applyFont="1" applyFill="1" applyBorder="1" applyAlignment="1">
      <alignment vertical="center"/>
    </xf>
    <xf numFmtId="0" fontId="13" fillId="2" borderId="47" xfId="0" applyFont="1" applyFill="1" applyBorder="1" applyAlignment="1"/>
    <xf numFmtId="0" fontId="13" fillId="2" borderId="48" xfId="0" applyFont="1" applyFill="1" applyBorder="1" applyAlignment="1"/>
    <xf numFmtId="0" fontId="11" fillId="7" borderId="19" xfId="0" applyFont="1" applyFill="1" applyBorder="1" applyAlignment="1">
      <alignment vertical="center"/>
    </xf>
    <xf numFmtId="0" fontId="8" fillId="9" borderId="18" xfId="0" applyFont="1" applyFill="1" applyBorder="1" applyAlignment="1">
      <alignment vertical="center"/>
    </xf>
    <xf numFmtId="49" fontId="16" fillId="9" borderId="19" xfId="0" applyNumberFormat="1" applyFont="1" applyFill="1" applyBorder="1" applyAlignment="1">
      <alignment vertical="center"/>
    </xf>
    <xf numFmtId="0" fontId="8" fillId="9" borderId="19" xfId="0" applyFont="1" applyFill="1" applyBorder="1" applyAlignment="1">
      <alignment vertical="center"/>
    </xf>
    <xf numFmtId="0" fontId="8" fillId="9" borderId="49" xfId="0" applyFont="1" applyFill="1" applyBorder="1" applyAlignment="1">
      <alignment vertical="center"/>
    </xf>
    <xf numFmtId="49" fontId="11" fillId="8" borderId="50" xfId="0" applyNumberFormat="1" applyFont="1" applyFill="1" applyBorder="1" applyAlignment="1">
      <alignment vertical="center"/>
    </xf>
    <xf numFmtId="166" fontId="11" fillId="8" borderId="37" xfId="0" applyNumberFormat="1" applyFont="1" applyFill="1" applyBorder="1" applyAlignment="1">
      <alignment vertical="center"/>
    </xf>
    <xf numFmtId="3" fontId="11" fillId="8" borderId="51" xfId="0" applyNumberFormat="1" applyFont="1" applyFill="1" applyBorder="1" applyAlignment="1">
      <alignment vertical="center"/>
    </xf>
    <xf numFmtId="3" fontId="11" fillId="8" borderId="52" xfId="0" applyNumberFormat="1" applyFont="1" applyFill="1" applyBorder="1" applyAlignment="1">
      <alignment vertical="center"/>
    </xf>
    <xf numFmtId="49" fontId="7" fillId="3" borderId="54" xfId="0" applyNumberFormat="1" applyFont="1" applyFill="1" applyBorder="1" applyAlignment="1">
      <alignment vertical="center"/>
    </xf>
    <xf numFmtId="0" fontId="7" fillId="3" borderId="54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vertical="center"/>
    </xf>
    <xf numFmtId="3" fontId="7" fillId="3" borderId="54" xfId="0" applyNumberFormat="1" applyFont="1" applyFill="1" applyBorder="1" applyAlignment="1">
      <alignment vertical="center"/>
    </xf>
    <xf numFmtId="165" fontId="19" fillId="5" borderId="25" xfId="0" applyNumberFormat="1" applyFont="1" applyFill="1" applyBorder="1" applyAlignment="1">
      <alignment vertical="center"/>
    </xf>
    <xf numFmtId="165" fontId="19" fillId="3" borderId="27" xfId="0" applyNumberFormat="1" applyFont="1" applyFill="1" applyBorder="1" applyAlignment="1">
      <alignment vertical="center"/>
    </xf>
    <xf numFmtId="165" fontId="19" fillId="5" borderId="27" xfId="0" applyNumberFormat="1" applyFont="1" applyFill="1" applyBorder="1" applyAlignment="1">
      <alignment vertical="center"/>
    </xf>
    <xf numFmtId="165" fontId="19" fillId="6" borderId="30" xfId="0" applyNumberFormat="1" applyFont="1" applyFill="1" applyBorder="1" applyAlignment="1">
      <alignment vertical="center"/>
    </xf>
    <xf numFmtId="49" fontId="16" fillId="9" borderId="38" xfId="0" applyNumberFormat="1" applyFont="1" applyFill="1" applyBorder="1" applyAlignment="1">
      <alignment vertical="center"/>
    </xf>
    <xf numFmtId="0" fontId="11" fillId="9" borderId="39" xfId="0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49" fontId="4" fillId="3" borderId="6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0" fillId="2" borderId="4" xfId="0" applyFill="1" applyBorder="1"/>
    <xf numFmtId="49" fontId="21" fillId="3" borderId="5" xfId="0" applyNumberFormat="1" applyFont="1" applyFill="1" applyBorder="1" applyAlignment="1">
      <alignment vertical="center" wrapText="1"/>
    </xf>
    <xf numFmtId="3" fontId="22" fillId="0" borderId="53" xfId="0" applyNumberFormat="1" applyFont="1" applyFill="1" applyBorder="1" applyAlignment="1">
      <alignment horizontal="right"/>
    </xf>
    <xf numFmtId="0" fontId="3" fillId="2" borderId="7" xfId="0" applyFont="1" applyFill="1" applyBorder="1"/>
    <xf numFmtId="49" fontId="5" fillId="3" borderId="6" xfId="0" applyNumberFormat="1" applyFon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0" fontId="0" fillId="0" borderId="0" xfId="0" applyNumberFormat="1"/>
    <xf numFmtId="0" fontId="0" fillId="0" borderId="0" xfId="0"/>
    <xf numFmtId="167" fontId="22" fillId="0" borderId="53" xfId="3" applyNumberFormat="1" applyFont="1" applyFill="1" applyBorder="1" applyAlignment="1">
      <alignment horizontal="right"/>
    </xf>
    <xf numFmtId="49" fontId="3" fillId="2" borderId="55" xfId="0" applyNumberFormat="1" applyFont="1" applyFill="1" applyBorder="1" applyAlignment="1">
      <alignment horizontal="left"/>
    </xf>
    <xf numFmtId="49" fontId="3" fillId="2" borderId="56" xfId="0" applyNumberFormat="1" applyFont="1" applyFill="1" applyBorder="1" applyAlignment="1">
      <alignment horizontal="left"/>
    </xf>
    <xf numFmtId="0" fontId="22" fillId="0" borderId="53" xfId="0" applyFont="1" applyFill="1" applyBorder="1" applyAlignment="1">
      <alignment horizontal="right" wrapText="1"/>
    </xf>
    <xf numFmtId="0" fontId="22" fillId="0" borderId="53" xfId="0" applyFont="1" applyFill="1" applyBorder="1" applyAlignment="1">
      <alignment horizontal="right"/>
    </xf>
    <xf numFmtId="17" fontId="22" fillId="0" borderId="53" xfId="0" applyNumberFormat="1" applyFont="1" applyFill="1" applyBorder="1" applyAlignment="1">
      <alignment horizontal="right" wrapText="1"/>
    </xf>
    <xf numFmtId="49" fontId="3" fillId="2" borderId="6" xfId="0" applyNumberFormat="1" applyFont="1" applyFill="1" applyBorder="1"/>
    <xf numFmtId="0" fontId="3" fillId="2" borderId="6" xfId="0" applyFont="1" applyFill="1" applyBorder="1"/>
    <xf numFmtId="0" fontId="2" fillId="2" borderId="9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right"/>
    </xf>
    <xf numFmtId="49" fontId="21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21" fillId="3" borderId="13" xfId="0" applyNumberFormat="1" applyFont="1" applyFill="1" applyBorder="1" applyAlignment="1">
      <alignment horizontal="center" vertical="center"/>
    </xf>
    <xf numFmtId="49" fontId="21" fillId="3" borderId="13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vertical="center"/>
    </xf>
    <xf numFmtId="3" fontId="3" fillId="2" borderId="13" xfId="0" applyNumberFormat="1" applyFont="1" applyFill="1" applyBorder="1" applyAlignment="1">
      <alignment horizontal="right" vertical="center"/>
    </xf>
    <xf numFmtId="167" fontId="22" fillId="0" borderId="53" xfId="3" applyNumberFormat="1" applyFont="1" applyFill="1" applyBorder="1" applyAlignment="1">
      <alignment horizontal="right" wrapText="1"/>
    </xf>
    <xf numFmtId="0" fontId="0" fillId="0" borderId="19" xfId="0" applyNumberFormat="1" applyFont="1" applyBorder="1" applyAlignment="1"/>
    <xf numFmtId="49" fontId="5" fillId="3" borderId="54" xfId="0" applyNumberFormat="1" applyFont="1" applyFill="1" applyBorder="1" applyAlignment="1">
      <alignment vertical="center"/>
    </xf>
    <xf numFmtId="0" fontId="5" fillId="3" borderId="54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vertical="center"/>
    </xf>
    <xf numFmtId="3" fontId="5" fillId="3" borderId="54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41" fontId="2" fillId="0" borderId="0" xfId="2" applyFont="1" applyAlignment="1">
      <alignment horizontal="right"/>
    </xf>
    <xf numFmtId="3" fontId="3" fillId="10" borderId="13" xfId="0" applyNumberFormat="1" applyFont="1" applyFill="1" applyBorder="1" applyAlignment="1">
      <alignment horizontal="right" vertical="center"/>
    </xf>
  </cellXfs>
  <cellStyles count="4">
    <cellStyle name="Millares" xfId="3" builtinId="3"/>
    <cellStyle name="Millares [0]" xfId="2" builtinId="6"/>
    <cellStyle name="Normal" xfId="0" builtinId="0"/>
    <cellStyle name="Normal 4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15875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688" y="190500"/>
          <a:ext cx="55721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7"/>
  <sheetViews>
    <sheetView showGridLines="0" tabSelected="1" zoomScale="120" zoomScaleNormal="120" workbookViewId="0">
      <selection activeCell="C9" sqref="C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5703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8" width="8.5703125" style="1" bestFit="1" customWidth="1"/>
    <col min="9" max="249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3"/>
      <c r="C8" s="4"/>
      <c r="D8" s="2"/>
      <c r="E8" s="4"/>
      <c r="F8" s="4"/>
      <c r="G8" s="4"/>
    </row>
    <row r="9" spans="1:255" s="96" customFormat="1" ht="12" customHeight="1" x14ac:dyDescent="0.25">
      <c r="A9" s="89"/>
      <c r="B9" s="90" t="s">
        <v>0</v>
      </c>
      <c r="C9" s="91" t="s">
        <v>65</v>
      </c>
      <c r="D9" s="92"/>
      <c r="E9" s="93" t="s">
        <v>128</v>
      </c>
      <c r="F9" s="94"/>
      <c r="G9" s="91">
        <v>35000</v>
      </c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95"/>
      <c r="GA9" s="95"/>
      <c r="GB9" s="95"/>
      <c r="GC9" s="95"/>
      <c r="GD9" s="95"/>
      <c r="GE9" s="95"/>
      <c r="GF9" s="95"/>
      <c r="GG9" s="95"/>
      <c r="GH9" s="95"/>
      <c r="GI9" s="95"/>
      <c r="GJ9" s="95"/>
      <c r="GK9" s="95"/>
      <c r="GL9" s="95"/>
      <c r="GM9" s="95"/>
      <c r="GN9" s="95"/>
      <c r="GO9" s="95"/>
      <c r="GP9" s="95"/>
      <c r="GQ9" s="95"/>
      <c r="GR9" s="95"/>
      <c r="GS9" s="95"/>
      <c r="GT9" s="95"/>
      <c r="GU9" s="95"/>
      <c r="GV9" s="95"/>
      <c r="GW9" s="95"/>
      <c r="GX9" s="95"/>
      <c r="GY9" s="95"/>
      <c r="GZ9" s="95"/>
      <c r="HA9" s="95"/>
      <c r="HB9" s="95"/>
      <c r="HC9" s="95"/>
      <c r="HD9" s="95"/>
      <c r="HE9" s="95"/>
      <c r="HF9" s="95"/>
      <c r="HG9" s="95"/>
      <c r="HH9" s="95"/>
      <c r="HI9" s="95"/>
      <c r="HJ9" s="95"/>
      <c r="HK9" s="95"/>
      <c r="HL9" s="95"/>
      <c r="HM9" s="95"/>
      <c r="HN9" s="95"/>
      <c r="HO9" s="95"/>
      <c r="HP9" s="95"/>
      <c r="HQ9" s="95"/>
      <c r="HR9" s="95"/>
      <c r="HS9" s="95"/>
      <c r="HT9" s="95"/>
      <c r="HU9" s="95"/>
      <c r="HV9" s="95"/>
      <c r="HW9" s="95"/>
      <c r="HX9" s="95"/>
      <c r="HY9" s="95"/>
      <c r="HZ9" s="95"/>
      <c r="IA9" s="95"/>
      <c r="IB9" s="95"/>
      <c r="IC9" s="95"/>
      <c r="ID9" s="95"/>
      <c r="IE9" s="95"/>
      <c r="IF9" s="95"/>
      <c r="IG9" s="95"/>
      <c r="IH9" s="95"/>
      <c r="II9" s="95"/>
      <c r="IJ9" s="95"/>
      <c r="IK9" s="95"/>
      <c r="IL9" s="95"/>
      <c r="IM9" s="95"/>
      <c r="IN9" s="95"/>
      <c r="IO9" s="95"/>
      <c r="IP9" s="95"/>
      <c r="IQ9" s="95"/>
      <c r="IR9" s="95"/>
      <c r="IS9" s="95"/>
      <c r="IT9" s="95"/>
      <c r="IU9" s="95"/>
    </row>
    <row r="10" spans="1:255" s="96" customFormat="1" ht="40.5" x14ac:dyDescent="0.25">
      <c r="A10" s="89"/>
      <c r="B10" s="6" t="s">
        <v>1</v>
      </c>
      <c r="C10" s="118" t="s">
        <v>66</v>
      </c>
      <c r="D10" s="92"/>
      <c r="E10" s="85" t="s">
        <v>2</v>
      </c>
      <c r="F10" s="86"/>
      <c r="G10" s="97" t="s">
        <v>67</v>
      </c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5"/>
      <c r="FV10" s="95"/>
      <c r="FW10" s="95"/>
      <c r="FX10" s="95"/>
      <c r="FY10" s="95"/>
      <c r="FZ10" s="95"/>
      <c r="GA10" s="95"/>
      <c r="GB10" s="95"/>
      <c r="GC10" s="95"/>
      <c r="GD10" s="95"/>
      <c r="GE10" s="95"/>
      <c r="GF10" s="95"/>
      <c r="GG10" s="95"/>
      <c r="GH10" s="95"/>
      <c r="GI10" s="95"/>
      <c r="GJ10" s="95"/>
      <c r="GK10" s="95"/>
      <c r="GL10" s="95"/>
      <c r="GM10" s="95"/>
      <c r="GN10" s="95"/>
      <c r="GO10" s="95"/>
      <c r="GP10" s="95"/>
      <c r="GQ10" s="95"/>
      <c r="GR10" s="95"/>
      <c r="GS10" s="95"/>
      <c r="GT10" s="95"/>
      <c r="GU10" s="95"/>
      <c r="GV10" s="95"/>
      <c r="GW10" s="95"/>
      <c r="GX10" s="95"/>
      <c r="GY10" s="95"/>
      <c r="GZ10" s="95"/>
      <c r="HA10" s="95"/>
      <c r="HB10" s="95"/>
      <c r="HC10" s="95"/>
      <c r="HD10" s="95"/>
      <c r="HE10" s="95"/>
      <c r="HF10" s="95"/>
      <c r="HG10" s="95"/>
      <c r="HH10" s="95"/>
      <c r="HI10" s="95"/>
      <c r="HJ10" s="95"/>
      <c r="HK10" s="95"/>
      <c r="HL10" s="95"/>
      <c r="HM10" s="95"/>
      <c r="HN10" s="95"/>
      <c r="HO10" s="95"/>
      <c r="HP10" s="95"/>
      <c r="HQ10" s="95"/>
      <c r="HR10" s="95"/>
      <c r="HS10" s="95"/>
      <c r="HT10" s="95"/>
      <c r="HU10" s="95"/>
      <c r="HV10" s="95"/>
      <c r="HW10" s="95"/>
      <c r="HX10" s="95"/>
      <c r="HY10" s="95"/>
      <c r="HZ10" s="95"/>
      <c r="IA10" s="95"/>
      <c r="IB10" s="95"/>
      <c r="IC10" s="95"/>
      <c r="ID10" s="95"/>
      <c r="IE10" s="95"/>
      <c r="IF10" s="95"/>
      <c r="IG10" s="95"/>
      <c r="IH10" s="95"/>
      <c r="II10" s="95"/>
      <c r="IJ10" s="95"/>
      <c r="IK10" s="95"/>
      <c r="IL10" s="95"/>
      <c r="IM10" s="95"/>
      <c r="IN10" s="95"/>
      <c r="IO10" s="95"/>
      <c r="IP10" s="95"/>
      <c r="IQ10" s="95"/>
      <c r="IR10" s="95"/>
      <c r="IS10" s="95"/>
      <c r="IT10" s="95"/>
      <c r="IU10" s="95"/>
    </row>
    <row r="11" spans="1:255" s="96" customFormat="1" ht="18" customHeight="1" x14ac:dyDescent="0.25">
      <c r="A11" s="89"/>
      <c r="B11" s="6" t="s">
        <v>3</v>
      </c>
      <c r="C11" s="97" t="s">
        <v>4</v>
      </c>
      <c r="D11" s="92"/>
      <c r="E11" s="85" t="s">
        <v>129</v>
      </c>
      <c r="F11" s="86"/>
      <c r="G11" s="97">
        <v>500</v>
      </c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95"/>
      <c r="FL11" s="95"/>
      <c r="FM11" s="95"/>
      <c r="FN11" s="95"/>
      <c r="FO11" s="95"/>
      <c r="FP11" s="95"/>
      <c r="FQ11" s="95"/>
      <c r="FR11" s="95"/>
      <c r="FS11" s="95"/>
      <c r="FT11" s="95"/>
      <c r="FU11" s="95"/>
      <c r="FV11" s="95"/>
      <c r="FW11" s="95"/>
      <c r="FX11" s="95"/>
      <c r="FY11" s="95"/>
      <c r="FZ11" s="95"/>
      <c r="GA11" s="95"/>
      <c r="GB11" s="95"/>
      <c r="GC11" s="95"/>
      <c r="GD11" s="95"/>
      <c r="GE11" s="95"/>
      <c r="GF11" s="95"/>
      <c r="GG11" s="95"/>
      <c r="GH11" s="95"/>
      <c r="GI11" s="95"/>
      <c r="GJ11" s="95"/>
      <c r="GK11" s="95"/>
      <c r="GL11" s="95"/>
      <c r="GM11" s="95"/>
      <c r="GN11" s="95"/>
      <c r="GO11" s="95"/>
      <c r="GP11" s="95"/>
      <c r="GQ11" s="95"/>
      <c r="GR11" s="95"/>
      <c r="GS11" s="95"/>
      <c r="GT11" s="95"/>
      <c r="GU11" s="95"/>
      <c r="GV11" s="95"/>
      <c r="GW11" s="95"/>
      <c r="GX11" s="95"/>
      <c r="GY11" s="95"/>
      <c r="GZ11" s="95"/>
      <c r="HA11" s="95"/>
      <c r="HB11" s="95"/>
      <c r="HC11" s="95"/>
      <c r="HD11" s="95"/>
      <c r="HE11" s="95"/>
      <c r="HF11" s="95"/>
      <c r="HG11" s="95"/>
      <c r="HH11" s="95"/>
      <c r="HI11" s="95"/>
      <c r="HJ11" s="95"/>
      <c r="HK11" s="95"/>
      <c r="HL11" s="95"/>
      <c r="HM11" s="95"/>
      <c r="HN11" s="95"/>
      <c r="HO11" s="95"/>
      <c r="HP11" s="95"/>
      <c r="HQ11" s="95"/>
      <c r="HR11" s="95"/>
      <c r="HS11" s="95"/>
      <c r="HT11" s="95"/>
      <c r="HU11" s="95"/>
      <c r="HV11" s="95"/>
      <c r="HW11" s="95"/>
      <c r="HX11" s="95"/>
      <c r="HY11" s="95"/>
      <c r="HZ11" s="95"/>
      <c r="IA11" s="95"/>
      <c r="IB11" s="95"/>
      <c r="IC11" s="95"/>
      <c r="ID11" s="95"/>
      <c r="IE11" s="95"/>
      <c r="IF11" s="95"/>
      <c r="IG11" s="95"/>
      <c r="IH11" s="95"/>
      <c r="II11" s="95"/>
      <c r="IJ11" s="95"/>
      <c r="IK11" s="95"/>
      <c r="IL11" s="95"/>
      <c r="IM11" s="95"/>
      <c r="IN11" s="95"/>
      <c r="IO11" s="95"/>
      <c r="IP11" s="95"/>
      <c r="IQ11" s="95"/>
      <c r="IR11" s="95"/>
      <c r="IS11" s="95"/>
      <c r="IT11" s="95"/>
      <c r="IU11" s="95"/>
    </row>
    <row r="12" spans="1:255" s="96" customFormat="1" ht="11.25" customHeight="1" x14ac:dyDescent="0.25">
      <c r="A12" s="89"/>
      <c r="B12" s="6" t="s">
        <v>5</v>
      </c>
      <c r="C12" s="97" t="s">
        <v>68</v>
      </c>
      <c r="D12" s="92"/>
      <c r="E12" s="98" t="s">
        <v>6</v>
      </c>
      <c r="F12" s="99"/>
      <c r="G12" s="97">
        <f>G11*G9</f>
        <v>17500000</v>
      </c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5"/>
      <c r="FG12" s="95"/>
      <c r="FH12" s="95"/>
      <c r="FI12" s="95"/>
      <c r="FJ12" s="95"/>
      <c r="FK12" s="95"/>
      <c r="FL12" s="95"/>
      <c r="FM12" s="95"/>
      <c r="FN12" s="95"/>
      <c r="FO12" s="95"/>
      <c r="FP12" s="95"/>
      <c r="FQ12" s="95"/>
      <c r="FR12" s="95"/>
      <c r="FS12" s="95"/>
      <c r="FT12" s="95"/>
      <c r="FU12" s="95"/>
      <c r="FV12" s="95"/>
      <c r="FW12" s="95"/>
      <c r="FX12" s="95"/>
      <c r="FY12" s="95"/>
      <c r="FZ12" s="95"/>
      <c r="GA12" s="95"/>
      <c r="GB12" s="95"/>
      <c r="GC12" s="95"/>
      <c r="GD12" s="95"/>
      <c r="GE12" s="95"/>
      <c r="GF12" s="95"/>
      <c r="GG12" s="95"/>
      <c r="GH12" s="95"/>
      <c r="GI12" s="95"/>
      <c r="GJ12" s="95"/>
      <c r="GK12" s="95"/>
      <c r="GL12" s="95"/>
      <c r="GM12" s="95"/>
      <c r="GN12" s="95"/>
      <c r="GO12" s="95"/>
      <c r="GP12" s="95"/>
      <c r="GQ12" s="95"/>
      <c r="GR12" s="95"/>
      <c r="GS12" s="95"/>
      <c r="GT12" s="95"/>
      <c r="GU12" s="95"/>
      <c r="GV12" s="95"/>
      <c r="GW12" s="95"/>
      <c r="GX12" s="95"/>
      <c r="GY12" s="95"/>
      <c r="GZ12" s="95"/>
      <c r="HA12" s="95"/>
      <c r="HB12" s="95"/>
      <c r="HC12" s="95"/>
      <c r="HD12" s="95"/>
      <c r="HE12" s="95"/>
      <c r="HF12" s="95"/>
      <c r="HG12" s="95"/>
      <c r="HH12" s="95"/>
      <c r="HI12" s="95"/>
      <c r="HJ12" s="95"/>
      <c r="HK12" s="95"/>
      <c r="HL12" s="95"/>
      <c r="HM12" s="95"/>
      <c r="HN12" s="95"/>
      <c r="HO12" s="95"/>
      <c r="HP12" s="95"/>
      <c r="HQ12" s="95"/>
      <c r="HR12" s="95"/>
      <c r="HS12" s="95"/>
      <c r="HT12" s="95"/>
      <c r="HU12" s="95"/>
      <c r="HV12" s="95"/>
      <c r="HW12" s="95"/>
      <c r="HX12" s="95"/>
      <c r="HY12" s="95"/>
      <c r="HZ12" s="95"/>
      <c r="IA12" s="95"/>
      <c r="IB12" s="95"/>
      <c r="IC12" s="95"/>
      <c r="ID12" s="95"/>
      <c r="IE12" s="95"/>
      <c r="IF12" s="95"/>
      <c r="IG12" s="95"/>
      <c r="IH12" s="95"/>
      <c r="II12" s="95"/>
      <c r="IJ12" s="95"/>
      <c r="IK12" s="95"/>
      <c r="IL12" s="95"/>
      <c r="IM12" s="95"/>
      <c r="IN12" s="95"/>
      <c r="IO12" s="95"/>
      <c r="IP12" s="95"/>
      <c r="IQ12" s="95"/>
      <c r="IR12" s="95"/>
      <c r="IS12" s="95"/>
      <c r="IT12" s="95"/>
      <c r="IU12" s="95"/>
    </row>
    <row r="13" spans="1:255" s="96" customFormat="1" ht="11.25" customHeight="1" x14ac:dyDescent="0.25">
      <c r="A13" s="89"/>
      <c r="B13" s="6" t="s">
        <v>7</v>
      </c>
      <c r="C13" s="100" t="s">
        <v>69</v>
      </c>
      <c r="D13" s="92"/>
      <c r="E13" s="85" t="s">
        <v>8</v>
      </c>
      <c r="F13" s="86"/>
      <c r="G13" s="100" t="s">
        <v>70</v>
      </c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5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  <c r="IM13" s="95"/>
      <c r="IN13" s="95"/>
      <c r="IO13" s="95"/>
      <c r="IP13" s="95"/>
      <c r="IQ13" s="95"/>
      <c r="IR13" s="95"/>
      <c r="IS13" s="95"/>
      <c r="IT13" s="95"/>
      <c r="IU13" s="95"/>
    </row>
    <row r="14" spans="1:255" s="96" customFormat="1" ht="15" x14ac:dyDescent="0.25">
      <c r="A14" s="89"/>
      <c r="B14" s="6" t="s">
        <v>9</v>
      </c>
      <c r="C14" s="101" t="s">
        <v>71</v>
      </c>
      <c r="D14" s="92"/>
      <c r="E14" s="85" t="s">
        <v>10</v>
      </c>
      <c r="F14" s="86"/>
      <c r="G14" s="101" t="s">
        <v>72</v>
      </c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  <c r="IO14" s="95"/>
      <c r="IP14" s="95"/>
      <c r="IQ14" s="95"/>
      <c r="IR14" s="95"/>
      <c r="IS14" s="95"/>
      <c r="IT14" s="95"/>
      <c r="IU14" s="95"/>
    </row>
    <row r="15" spans="1:255" s="96" customFormat="1" ht="25.5" customHeight="1" x14ac:dyDescent="0.25">
      <c r="A15" s="89"/>
      <c r="B15" s="6" t="s">
        <v>11</v>
      </c>
      <c r="C15" s="102" t="s">
        <v>130</v>
      </c>
      <c r="D15" s="92"/>
      <c r="E15" s="103" t="s">
        <v>12</v>
      </c>
      <c r="F15" s="104"/>
      <c r="G15" s="102" t="s">
        <v>73</v>
      </c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  <c r="IQ15" s="95"/>
      <c r="IR15" s="95"/>
      <c r="IS15" s="95"/>
      <c r="IT15" s="95"/>
      <c r="IU15" s="95"/>
    </row>
    <row r="16" spans="1:255" ht="12" customHeight="1" x14ac:dyDescent="0.25">
      <c r="A16" s="2"/>
      <c r="B16" s="7"/>
      <c r="C16" s="8"/>
      <c r="D16" s="9"/>
      <c r="E16" s="10"/>
      <c r="F16" s="10"/>
      <c r="G16" s="105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</row>
    <row r="17" spans="1:255" ht="12" customHeight="1" x14ac:dyDescent="0.25">
      <c r="A17" s="11"/>
      <c r="B17" s="87" t="s">
        <v>13</v>
      </c>
      <c r="C17" s="88"/>
      <c r="D17" s="88"/>
      <c r="E17" s="88"/>
      <c r="F17" s="88"/>
      <c r="G17" s="88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</row>
    <row r="18" spans="1:255" ht="12" customHeight="1" x14ac:dyDescent="0.25">
      <c r="A18" s="2"/>
      <c r="B18" s="12"/>
      <c r="C18" s="13"/>
      <c r="D18" s="13"/>
      <c r="E18" s="13"/>
      <c r="F18" s="14"/>
      <c r="G18" s="106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</row>
    <row r="19" spans="1:255" ht="12" customHeight="1" x14ac:dyDescent="0.25">
      <c r="A19" s="5"/>
      <c r="B19" s="107" t="s">
        <v>14</v>
      </c>
      <c r="C19" s="108"/>
      <c r="D19" s="109"/>
      <c r="E19" s="109"/>
      <c r="F19" s="110"/>
      <c r="G19" s="111"/>
      <c r="IP19" s="1"/>
      <c r="IQ19" s="1"/>
      <c r="IR19" s="1"/>
      <c r="IS19" s="1"/>
      <c r="IT19" s="1"/>
      <c r="IU19" s="1"/>
    </row>
    <row r="20" spans="1:255" ht="24" customHeight="1" x14ac:dyDescent="0.25">
      <c r="A20" s="5"/>
      <c r="B20" s="112" t="s">
        <v>15</v>
      </c>
      <c r="C20" s="113" t="s">
        <v>16</v>
      </c>
      <c r="D20" s="113" t="s">
        <v>17</v>
      </c>
      <c r="E20" s="112" t="s">
        <v>18</v>
      </c>
      <c r="F20" s="113" t="s">
        <v>19</v>
      </c>
      <c r="G20" s="112" t="s">
        <v>20</v>
      </c>
      <c r="IP20" s="1"/>
      <c r="IQ20" s="1"/>
      <c r="IR20" s="1"/>
      <c r="IS20" s="1"/>
      <c r="IT20" s="1"/>
      <c r="IU20" s="1"/>
    </row>
    <row r="21" spans="1:255" s="96" customFormat="1" ht="12" customHeight="1" x14ac:dyDescent="0.25">
      <c r="A21" s="89"/>
      <c r="B21" s="114" t="s">
        <v>74</v>
      </c>
      <c r="C21" s="115" t="s">
        <v>21</v>
      </c>
      <c r="D21" s="115">
        <v>6</v>
      </c>
      <c r="E21" s="115" t="s">
        <v>75</v>
      </c>
      <c r="F21" s="116">
        <v>25000</v>
      </c>
      <c r="G21" s="117">
        <f t="shared" ref="G21:G30" si="0">+D21*F21</f>
        <v>150000</v>
      </c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  <c r="FU21" s="95"/>
      <c r="FV21" s="95"/>
      <c r="FW21" s="95"/>
      <c r="FX21" s="95"/>
      <c r="FY21" s="95"/>
      <c r="FZ21" s="95"/>
      <c r="GA21" s="95"/>
      <c r="GB21" s="95"/>
      <c r="GC21" s="95"/>
      <c r="GD21" s="95"/>
      <c r="GE21" s="95"/>
      <c r="GF21" s="95"/>
      <c r="GG21" s="95"/>
      <c r="GH21" s="95"/>
      <c r="GI21" s="95"/>
      <c r="GJ21" s="95"/>
      <c r="GK21" s="95"/>
      <c r="GL21" s="95"/>
      <c r="GM21" s="95"/>
      <c r="GN21" s="95"/>
      <c r="GO21" s="95"/>
      <c r="GP21" s="95"/>
      <c r="GQ21" s="95"/>
      <c r="GR21" s="95"/>
      <c r="GS21" s="95"/>
      <c r="GT21" s="95"/>
      <c r="GU21" s="95"/>
      <c r="GV21" s="95"/>
      <c r="GW21" s="95"/>
      <c r="GX21" s="95"/>
      <c r="GY21" s="95"/>
      <c r="GZ21" s="95"/>
      <c r="HA21" s="95"/>
      <c r="HB21" s="95"/>
      <c r="HC21" s="95"/>
      <c r="HD21" s="95"/>
      <c r="HE21" s="95"/>
      <c r="HF21" s="95"/>
      <c r="HG21" s="95"/>
      <c r="HH21" s="95"/>
      <c r="HI21" s="95"/>
      <c r="HJ21" s="95"/>
      <c r="HK21" s="95"/>
      <c r="HL21" s="95"/>
      <c r="HM21" s="95"/>
      <c r="HN21" s="95"/>
      <c r="HO21" s="95"/>
      <c r="HP21" s="95"/>
      <c r="HQ21" s="95"/>
      <c r="HR21" s="95"/>
      <c r="HS21" s="95"/>
      <c r="HT21" s="95"/>
      <c r="HU21" s="95"/>
      <c r="HV21" s="95"/>
      <c r="HW21" s="95"/>
      <c r="HX21" s="95"/>
      <c r="HY21" s="95"/>
      <c r="HZ21" s="95"/>
      <c r="IA21" s="95"/>
      <c r="IB21" s="95"/>
      <c r="IC21" s="95"/>
      <c r="ID21" s="95"/>
      <c r="IE21" s="95"/>
      <c r="IF21" s="95"/>
      <c r="IG21" s="95"/>
      <c r="IH21" s="95"/>
      <c r="II21" s="95"/>
      <c r="IJ21" s="95"/>
      <c r="IK21" s="95"/>
      <c r="IL21" s="95"/>
      <c r="IM21" s="95"/>
      <c r="IN21" s="95"/>
      <c r="IO21" s="95"/>
      <c r="IP21" s="95"/>
      <c r="IQ21" s="95"/>
      <c r="IR21" s="95"/>
      <c r="IS21" s="95"/>
      <c r="IT21" s="95"/>
      <c r="IU21" s="95"/>
    </row>
    <row r="22" spans="1:255" s="96" customFormat="1" ht="12" customHeight="1" x14ac:dyDescent="0.25">
      <c r="A22" s="89"/>
      <c r="B22" s="114" t="s">
        <v>76</v>
      </c>
      <c r="C22" s="115" t="s">
        <v>21</v>
      </c>
      <c r="D22" s="115">
        <v>9</v>
      </c>
      <c r="E22" s="115" t="s">
        <v>77</v>
      </c>
      <c r="F22" s="116">
        <v>25000</v>
      </c>
      <c r="G22" s="117">
        <f t="shared" si="0"/>
        <v>225000</v>
      </c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95"/>
      <c r="GR22" s="95"/>
      <c r="GS22" s="95"/>
      <c r="GT22" s="95"/>
      <c r="GU22" s="95"/>
      <c r="GV22" s="95"/>
      <c r="GW22" s="95"/>
      <c r="GX22" s="95"/>
      <c r="GY22" s="95"/>
      <c r="GZ22" s="95"/>
      <c r="HA22" s="95"/>
      <c r="HB22" s="95"/>
      <c r="HC22" s="95"/>
      <c r="HD22" s="95"/>
      <c r="HE22" s="95"/>
      <c r="HF22" s="95"/>
      <c r="HG22" s="95"/>
      <c r="HH22" s="95"/>
      <c r="HI22" s="95"/>
      <c r="HJ22" s="95"/>
      <c r="HK22" s="95"/>
      <c r="HL22" s="95"/>
      <c r="HM22" s="95"/>
      <c r="HN22" s="95"/>
      <c r="HO22" s="95"/>
      <c r="HP22" s="95"/>
      <c r="HQ22" s="95"/>
      <c r="HR22" s="95"/>
      <c r="HS22" s="95"/>
      <c r="HT22" s="95"/>
      <c r="HU22" s="95"/>
      <c r="HV22" s="95"/>
      <c r="HW22" s="95"/>
      <c r="HX22" s="95"/>
      <c r="HY22" s="95"/>
      <c r="HZ22" s="95"/>
      <c r="IA22" s="95"/>
      <c r="IB22" s="95"/>
      <c r="IC22" s="95"/>
      <c r="ID22" s="95"/>
      <c r="IE22" s="95"/>
      <c r="IF22" s="95"/>
      <c r="IG22" s="95"/>
      <c r="IH22" s="95"/>
      <c r="II22" s="95"/>
      <c r="IJ22" s="95"/>
      <c r="IK22" s="95"/>
      <c r="IL22" s="95"/>
      <c r="IM22" s="95"/>
      <c r="IN22" s="95"/>
      <c r="IO22" s="95"/>
      <c r="IP22" s="95"/>
      <c r="IQ22" s="95"/>
      <c r="IR22" s="95"/>
      <c r="IS22" s="95"/>
      <c r="IT22" s="95"/>
      <c r="IU22" s="95"/>
    </row>
    <row r="23" spans="1:255" s="96" customFormat="1" ht="12" customHeight="1" x14ac:dyDescent="0.25">
      <c r="A23" s="89"/>
      <c r="B23" s="114" t="s">
        <v>78</v>
      </c>
      <c r="C23" s="115" t="s">
        <v>21</v>
      </c>
      <c r="D23" s="115">
        <v>6</v>
      </c>
      <c r="E23" s="115" t="s">
        <v>79</v>
      </c>
      <c r="F23" s="116">
        <v>25000</v>
      </c>
      <c r="G23" s="117">
        <f t="shared" si="0"/>
        <v>150000</v>
      </c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95"/>
      <c r="FG23" s="95"/>
      <c r="FH23" s="95"/>
      <c r="FI23" s="95"/>
      <c r="FJ23" s="95"/>
      <c r="FK23" s="95"/>
      <c r="FL23" s="95"/>
      <c r="FM23" s="95"/>
      <c r="FN23" s="95"/>
      <c r="FO23" s="95"/>
      <c r="FP23" s="95"/>
      <c r="FQ23" s="95"/>
      <c r="FR23" s="95"/>
      <c r="FS23" s="95"/>
      <c r="FT23" s="95"/>
      <c r="FU23" s="95"/>
      <c r="FV23" s="95"/>
      <c r="FW23" s="95"/>
      <c r="FX23" s="95"/>
      <c r="FY23" s="95"/>
      <c r="FZ23" s="95"/>
      <c r="GA23" s="95"/>
      <c r="GB23" s="95"/>
      <c r="GC23" s="95"/>
      <c r="GD23" s="95"/>
      <c r="GE23" s="95"/>
      <c r="GF23" s="95"/>
      <c r="GG23" s="95"/>
      <c r="GH23" s="95"/>
      <c r="GI23" s="95"/>
      <c r="GJ23" s="95"/>
      <c r="GK23" s="95"/>
      <c r="GL23" s="95"/>
      <c r="GM23" s="95"/>
      <c r="GN23" s="95"/>
      <c r="GO23" s="95"/>
      <c r="GP23" s="95"/>
      <c r="GQ23" s="95"/>
      <c r="GR23" s="95"/>
      <c r="GS23" s="95"/>
      <c r="GT23" s="95"/>
      <c r="GU23" s="95"/>
      <c r="GV23" s="95"/>
      <c r="GW23" s="95"/>
      <c r="GX23" s="95"/>
      <c r="GY23" s="95"/>
      <c r="GZ23" s="95"/>
      <c r="HA23" s="95"/>
      <c r="HB23" s="95"/>
      <c r="HC23" s="95"/>
      <c r="HD23" s="95"/>
      <c r="HE23" s="95"/>
      <c r="HF23" s="95"/>
      <c r="HG23" s="95"/>
      <c r="HH23" s="95"/>
      <c r="HI23" s="95"/>
      <c r="HJ23" s="95"/>
      <c r="HK23" s="95"/>
      <c r="HL23" s="95"/>
      <c r="HM23" s="95"/>
      <c r="HN23" s="95"/>
      <c r="HO23" s="95"/>
      <c r="HP23" s="95"/>
      <c r="HQ23" s="95"/>
      <c r="HR23" s="95"/>
      <c r="HS23" s="95"/>
      <c r="HT23" s="95"/>
      <c r="HU23" s="95"/>
      <c r="HV23" s="95"/>
      <c r="HW23" s="95"/>
      <c r="HX23" s="95"/>
      <c r="HY23" s="95"/>
      <c r="HZ23" s="95"/>
      <c r="IA23" s="95"/>
      <c r="IB23" s="95"/>
      <c r="IC23" s="95"/>
      <c r="ID23" s="95"/>
      <c r="IE23" s="95"/>
      <c r="IF23" s="95"/>
      <c r="IG23" s="95"/>
      <c r="IH23" s="95"/>
      <c r="II23" s="95"/>
      <c r="IJ23" s="95"/>
      <c r="IK23" s="95"/>
      <c r="IL23" s="95"/>
      <c r="IM23" s="95"/>
      <c r="IN23" s="95"/>
      <c r="IO23" s="95"/>
      <c r="IP23" s="95"/>
      <c r="IQ23" s="95"/>
      <c r="IR23" s="95"/>
      <c r="IS23" s="95"/>
      <c r="IT23" s="95"/>
      <c r="IU23" s="95"/>
    </row>
    <row r="24" spans="1:255" s="96" customFormat="1" ht="12" customHeight="1" x14ac:dyDescent="0.25">
      <c r="A24" s="89"/>
      <c r="B24" s="114" t="s">
        <v>80</v>
      </c>
      <c r="C24" s="115" t="s">
        <v>21</v>
      </c>
      <c r="D24" s="115">
        <v>8</v>
      </c>
      <c r="E24" s="115" t="s">
        <v>81</v>
      </c>
      <c r="F24" s="116">
        <v>25000</v>
      </c>
      <c r="G24" s="117">
        <f t="shared" si="0"/>
        <v>200000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  <c r="FU24" s="95"/>
      <c r="FV24" s="95"/>
      <c r="FW24" s="95"/>
      <c r="FX24" s="95"/>
      <c r="FY24" s="95"/>
      <c r="FZ24" s="95"/>
      <c r="GA24" s="95"/>
      <c r="GB24" s="95"/>
      <c r="GC24" s="95"/>
      <c r="GD24" s="95"/>
      <c r="GE24" s="95"/>
      <c r="GF24" s="95"/>
      <c r="GG24" s="95"/>
      <c r="GH24" s="95"/>
      <c r="GI24" s="95"/>
      <c r="GJ24" s="95"/>
      <c r="GK24" s="95"/>
      <c r="GL24" s="95"/>
      <c r="GM24" s="95"/>
      <c r="GN24" s="95"/>
      <c r="GO24" s="95"/>
      <c r="GP24" s="95"/>
      <c r="GQ24" s="95"/>
      <c r="GR24" s="95"/>
      <c r="GS24" s="95"/>
      <c r="GT24" s="95"/>
      <c r="GU24" s="95"/>
      <c r="GV24" s="95"/>
      <c r="GW24" s="95"/>
      <c r="GX24" s="95"/>
      <c r="GY24" s="95"/>
      <c r="GZ24" s="95"/>
      <c r="HA24" s="95"/>
      <c r="HB24" s="95"/>
      <c r="HC24" s="95"/>
      <c r="HD24" s="95"/>
      <c r="HE24" s="95"/>
      <c r="HF24" s="95"/>
      <c r="HG24" s="95"/>
      <c r="HH24" s="95"/>
      <c r="HI24" s="95"/>
      <c r="HJ24" s="95"/>
      <c r="HK24" s="95"/>
      <c r="HL24" s="95"/>
      <c r="HM24" s="95"/>
      <c r="HN24" s="95"/>
      <c r="HO24" s="95"/>
      <c r="HP24" s="95"/>
      <c r="HQ24" s="95"/>
      <c r="HR24" s="95"/>
      <c r="HS24" s="95"/>
      <c r="HT24" s="95"/>
      <c r="HU24" s="95"/>
      <c r="HV24" s="95"/>
      <c r="HW24" s="95"/>
      <c r="HX24" s="95"/>
      <c r="HY24" s="95"/>
      <c r="HZ24" s="95"/>
      <c r="IA24" s="95"/>
      <c r="IB24" s="95"/>
      <c r="IC24" s="95"/>
      <c r="ID24" s="95"/>
      <c r="IE24" s="95"/>
      <c r="IF24" s="95"/>
      <c r="IG24" s="95"/>
      <c r="IH24" s="95"/>
      <c r="II24" s="95"/>
      <c r="IJ24" s="95"/>
      <c r="IK24" s="95"/>
      <c r="IL24" s="95"/>
      <c r="IM24" s="95"/>
      <c r="IN24" s="95"/>
      <c r="IO24" s="95"/>
      <c r="IP24" s="95"/>
      <c r="IQ24" s="95"/>
      <c r="IR24" s="95"/>
      <c r="IS24" s="95"/>
      <c r="IT24" s="95"/>
      <c r="IU24" s="95"/>
    </row>
    <row r="25" spans="1:255" s="96" customFormat="1" ht="12" customHeight="1" x14ac:dyDescent="0.25">
      <c r="A25" s="89"/>
      <c r="B25" s="114" t="s">
        <v>82</v>
      </c>
      <c r="C25" s="115" t="s">
        <v>21</v>
      </c>
      <c r="D25" s="115">
        <v>4</v>
      </c>
      <c r="E25" s="115" t="s">
        <v>83</v>
      </c>
      <c r="F25" s="116">
        <v>25000</v>
      </c>
      <c r="G25" s="117">
        <f t="shared" si="0"/>
        <v>100000</v>
      </c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  <c r="FL25" s="95"/>
      <c r="FM25" s="95"/>
      <c r="FN25" s="95"/>
      <c r="FO25" s="95"/>
      <c r="FP25" s="95"/>
      <c r="FQ25" s="95"/>
      <c r="FR25" s="95"/>
      <c r="FS25" s="95"/>
      <c r="FT25" s="95"/>
      <c r="FU25" s="95"/>
      <c r="FV25" s="95"/>
      <c r="FW25" s="95"/>
      <c r="FX25" s="95"/>
      <c r="FY25" s="95"/>
      <c r="FZ25" s="95"/>
      <c r="GA25" s="95"/>
      <c r="GB25" s="95"/>
      <c r="GC25" s="95"/>
      <c r="GD25" s="95"/>
      <c r="GE25" s="95"/>
      <c r="GF25" s="95"/>
      <c r="GG25" s="95"/>
      <c r="GH25" s="95"/>
      <c r="GI25" s="95"/>
      <c r="GJ25" s="95"/>
      <c r="GK25" s="95"/>
      <c r="GL25" s="95"/>
      <c r="GM25" s="95"/>
      <c r="GN25" s="95"/>
      <c r="GO25" s="95"/>
      <c r="GP25" s="95"/>
      <c r="GQ25" s="95"/>
      <c r="GR25" s="95"/>
      <c r="GS25" s="95"/>
      <c r="GT25" s="95"/>
      <c r="GU25" s="95"/>
      <c r="GV25" s="95"/>
      <c r="GW25" s="95"/>
      <c r="GX25" s="95"/>
      <c r="GY25" s="95"/>
      <c r="GZ25" s="95"/>
      <c r="HA25" s="95"/>
      <c r="HB25" s="95"/>
      <c r="HC25" s="95"/>
      <c r="HD25" s="95"/>
      <c r="HE25" s="95"/>
      <c r="HF25" s="95"/>
      <c r="HG25" s="95"/>
      <c r="HH25" s="95"/>
      <c r="HI25" s="95"/>
      <c r="HJ25" s="95"/>
      <c r="HK25" s="95"/>
      <c r="HL25" s="95"/>
      <c r="HM25" s="95"/>
      <c r="HN25" s="95"/>
      <c r="HO25" s="95"/>
      <c r="HP25" s="95"/>
      <c r="HQ25" s="95"/>
      <c r="HR25" s="95"/>
      <c r="HS25" s="95"/>
      <c r="HT25" s="95"/>
      <c r="HU25" s="95"/>
      <c r="HV25" s="95"/>
      <c r="HW25" s="95"/>
      <c r="HX25" s="95"/>
      <c r="HY25" s="95"/>
      <c r="HZ25" s="95"/>
      <c r="IA25" s="95"/>
      <c r="IB25" s="95"/>
      <c r="IC25" s="95"/>
      <c r="ID25" s="95"/>
      <c r="IE25" s="95"/>
      <c r="IF25" s="95"/>
      <c r="IG25" s="95"/>
      <c r="IH25" s="95"/>
      <c r="II25" s="95"/>
      <c r="IJ25" s="95"/>
      <c r="IK25" s="95"/>
      <c r="IL25" s="95"/>
      <c r="IM25" s="95"/>
      <c r="IN25" s="95"/>
      <c r="IO25" s="95"/>
      <c r="IP25" s="95"/>
      <c r="IQ25" s="95"/>
      <c r="IR25" s="95"/>
      <c r="IS25" s="95"/>
      <c r="IT25" s="95"/>
      <c r="IU25" s="95"/>
    </row>
    <row r="26" spans="1:255" s="96" customFormat="1" ht="12" customHeight="1" x14ac:dyDescent="0.25">
      <c r="A26" s="89"/>
      <c r="B26" s="114" t="s">
        <v>84</v>
      </c>
      <c r="C26" s="115" t="s">
        <v>21</v>
      </c>
      <c r="D26" s="115">
        <v>2</v>
      </c>
      <c r="E26" s="115" t="s">
        <v>85</v>
      </c>
      <c r="F26" s="116">
        <v>25000</v>
      </c>
      <c r="G26" s="117">
        <f t="shared" si="0"/>
        <v>50000</v>
      </c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5"/>
      <c r="FF26" s="95"/>
      <c r="FG26" s="95"/>
      <c r="FH26" s="95"/>
      <c r="FI26" s="95"/>
      <c r="FJ26" s="95"/>
      <c r="FK26" s="95"/>
      <c r="FL26" s="95"/>
      <c r="FM26" s="95"/>
      <c r="FN26" s="95"/>
      <c r="FO26" s="95"/>
      <c r="FP26" s="95"/>
      <c r="FQ26" s="95"/>
      <c r="FR26" s="95"/>
      <c r="FS26" s="95"/>
      <c r="FT26" s="95"/>
      <c r="FU26" s="95"/>
      <c r="FV26" s="95"/>
      <c r="FW26" s="95"/>
      <c r="FX26" s="95"/>
      <c r="FY26" s="95"/>
      <c r="FZ26" s="95"/>
      <c r="GA26" s="95"/>
      <c r="GB26" s="95"/>
      <c r="GC26" s="95"/>
      <c r="GD26" s="95"/>
      <c r="GE26" s="95"/>
      <c r="GF26" s="95"/>
      <c r="GG26" s="95"/>
      <c r="GH26" s="95"/>
      <c r="GI26" s="95"/>
      <c r="GJ26" s="95"/>
      <c r="GK26" s="95"/>
      <c r="GL26" s="95"/>
      <c r="GM26" s="95"/>
      <c r="GN26" s="95"/>
      <c r="GO26" s="95"/>
      <c r="GP26" s="95"/>
      <c r="GQ26" s="95"/>
      <c r="GR26" s="95"/>
      <c r="GS26" s="95"/>
      <c r="GT26" s="95"/>
      <c r="GU26" s="95"/>
      <c r="GV26" s="95"/>
      <c r="GW26" s="95"/>
      <c r="GX26" s="95"/>
      <c r="GY26" s="95"/>
      <c r="GZ26" s="95"/>
      <c r="HA26" s="95"/>
      <c r="HB26" s="95"/>
      <c r="HC26" s="95"/>
      <c r="HD26" s="95"/>
      <c r="HE26" s="95"/>
      <c r="HF26" s="95"/>
      <c r="HG26" s="95"/>
      <c r="HH26" s="95"/>
      <c r="HI26" s="95"/>
      <c r="HJ26" s="95"/>
      <c r="HK26" s="95"/>
      <c r="HL26" s="95"/>
      <c r="HM26" s="95"/>
      <c r="HN26" s="95"/>
      <c r="HO26" s="95"/>
      <c r="HP26" s="95"/>
      <c r="HQ26" s="95"/>
      <c r="HR26" s="95"/>
      <c r="HS26" s="95"/>
      <c r="HT26" s="95"/>
      <c r="HU26" s="95"/>
      <c r="HV26" s="95"/>
      <c r="HW26" s="95"/>
      <c r="HX26" s="95"/>
      <c r="HY26" s="95"/>
      <c r="HZ26" s="95"/>
      <c r="IA26" s="95"/>
      <c r="IB26" s="95"/>
      <c r="IC26" s="95"/>
      <c r="ID26" s="95"/>
      <c r="IE26" s="95"/>
      <c r="IF26" s="95"/>
      <c r="IG26" s="95"/>
      <c r="IH26" s="95"/>
      <c r="II26" s="95"/>
      <c r="IJ26" s="95"/>
      <c r="IK26" s="95"/>
      <c r="IL26" s="95"/>
      <c r="IM26" s="95"/>
      <c r="IN26" s="95"/>
      <c r="IO26" s="95"/>
      <c r="IP26" s="95"/>
      <c r="IQ26" s="95"/>
      <c r="IR26" s="95"/>
      <c r="IS26" s="95"/>
      <c r="IT26" s="95"/>
      <c r="IU26" s="95"/>
    </row>
    <row r="27" spans="1:255" s="96" customFormat="1" ht="12" customHeight="1" x14ac:dyDescent="0.25">
      <c r="A27" s="89"/>
      <c r="B27" s="114" t="s">
        <v>86</v>
      </c>
      <c r="C27" s="115" t="s">
        <v>21</v>
      </c>
      <c r="D27" s="115">
        <v>4</v>
      </c>
      <c r="E27" s="115" t="s">
        <v>87</v>
      </c>
      <c r="F27" s="116">
        <v>25000</v>
      </c>
      <c r="G27" s="117">
        <f t="shared" si="0"/>
        <v>100000</v>
      </c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95"/>
      <c r="EX27" s="95"/>
      <c r="EY27" s="95"/>
      <c r="EZ27" s="95"/>
      <c r="FA27" s="95"/>
      <c r="FB27" s="95"/>
      <c r="FC27" s="95"/>
      <c r="FD27" s="95"/>
      <c r="FE27" s="95"/>
      <c r="FF27" s="95"/>
      <c r="FG27" s="95"/>
      <c r="FH27" s="95"/>
      <c r="FI27" s="95"/>
      <c r="FJ27" s="95"/>
      <c r="FK27" s="95"/>
      <c r="FL27" s="95"/>
      <c r="FM27" s="95"/>
      <c r="FN27" s="95"/>
      <c r="FO27" s="95"/>
      <c r="FP27" s="95"/>
      <c r="FQ27" s="95"/>
      <c r="FR27" s="95"/>
      <c r="FS27" s="95"/>
      <c r="FT27" s="95"/>
      <c r="FU27" s="95"/>
      <c r="FV27" s="95"/>
      <c r="FW27" s="95"/>
      <c r="FX27" s="95"/>
      <c r="FY27" s="95"/>
      <c r="FZ27" s="95"/>
      <c r="GA27" s="95"/>
      <c r="GB27" s="95"/>
      <c r="GC27" s="95"/>
      <c r="GD27" s="95"/>
      <c r="GE27" s="95"/>
      <c r="GF27" s="95"/>
      <c r="GG27" s="95"/>
      <c r="GH27" s="95"/>
      <c r="GI27" s="95"/>
      <c r="GJ27" s="95"/>
      <c r="GK27" s="95"/>
      <c r="GL27" s="95"/>
      <c r="GM27" s="95"/>
      <c r="GN27" s="95"/>
      <c r="GO27" s="95"/>
      <c r="GP27" s="95"/>
      <c r="GQ27" s="95"/>
      <c r="GR27" s="95"/>
      <c r="GS27" s="95"/>
      <c r="GT27" s="95"/>
      <c r="GU27" s="95"/>
      <c r="GV27" s="95"/>
      <c r="GW27" s="95"/>
      <c r="GX27" s="95"/>
      <c r="GY27" s="95"/>
      <c r="GZ27" s="95"/>
      <c r="HA27" s="95"/>
      <c r="HB27" s="95"/>
      <c r="HC27" s="95"/>
      <c r="HD27" s="95"/>
      <c r="HE27" s="95"/>
      <c r="HF27" s="95"/>
      <c r="HG27" s="95"/>
      <c r="HH27" s="95"/>
      <c r="HI27" s="95"/>
      <c r="HJ27" s="95"/>
      <c r="HK27" s="95"/>
      <c r="HL27" s="95"/>
      <c r="HM27" s="95"/>
      <c r="HN27" s="95"/>
      <c r="HO27" s="95"/>
      <c r="HP27" s="95"/>
      <c r="HQ27" s="95"/>
      <c r="HR27" s="95"/>
      <c r="HS27" s="95"/>
      <c r="HT27" s="95"/>
      <c r="HU27" s="95"/>
      <c r="HV27" s="95"/>
      <c r="HW27" s="95"/>
      <c r="HX27" s="95"/>
      <c r="HY27" s="95"/>
      <c r="HZ27" s="95"/>
      <c r="IA27" s="95"/>
      <c r="IB27" s="95"/>
      <c r="IC27" s="95"/>
      <c r="ID27" s="95"/>
      <c r="IE27" s="95"/>
      <c r="IF27" s="95"/>
      <c r="IG27" s="95"/>
      <c r="IH27" s="95"/>
      <c r="II27" s="95"/>
      <c r="IJ27" s="95"/>
      <c r="IK27" s="95"/>
      <c r="IL27" s="95"/>
      <c r="IM27" s="95"/>
      <c r="IN27" s="95"/>
      <c r="IO27" s="95"/>
      <c r="IP27" s="95"/>
      <c r="IQ27" s="95"/>
      <c r="IR27" s="95"/>
      <c r="IS27" s="95"/>
      <c r="IT27" s="95"/>
      <c r="IU27" s="95"/>
    </row>
    <row r="28" spans="1:255" s="96" customFormat="1" ht="12" customHeight="1" x14ac:dyDescent="0.25">
      <c r="A28" s="89"/>
      <c r="B28" s="114" t="s">
        <v>88</v>
      </c>
      <c r="C28" s="115" t="s">
        <v>21</v>
      </c>
      <c r="D28" s="115">
        <v>3</v>
      </c>
      <c r="E28" s="115" t="s">
        <v>85</v>
      </c>
      <c r="F28" s="116">
        <v>25000</v>
      </c>
      <c r="G28" s="117">
        <f t="shared" si="0"/>
        <v>75000</v>
      </c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  <c r="GW28" s="95"/>
      <c r="GX28" s="95"/>
      <c r="GY28" s="95"/>
      <c r="GZ28" s="95"/>
      <c r="HA28" s="95"/>
      <c r="HB28" s="95"/>
      <c r="HC28" s="95"/>
      <c r="HD28" s="95"/>
      <c r="HE28" s="95"/>
      <c r="HF28" s="95"/>
      <c r="HG28" s="95"/>
      <c r="HH28" s="95"/>
      <c r="HI28" s="95"/>
      <c r="HJ28" s="95"/>
      <c r="HK28" s="95"/>
      <c r="HL28" s="95"/>
      <c r="HM28" s="95"/>
      <c r="HN28" s="95"/>
      <c r="HO28" s="95"/>
      <c r="HP28" s="95"/>
      <c r="HQ28" s="95"/>
      <c r="HR28" s="95"/>
      <c r="HS28" s="95"/>
      <c r="HT28" s="95"/>
      <c r="HU28" s="95"/>
      <c r="HV28" s="95"/>
      <c r="HW28" s="95"/>
      <c r="HX28" s="95"/>
      <c r="HY28" s="95"/>
      <c r="HZ28" s="95"/>
      <c r="IA28" s="95"/>
      <c r="IB28" s="95"/>
      <c r="IC28" s="95"/>
      <c r="ID28" s="95"/>
      <c r="IE28" s="95"/>
      <c r="IF28" s="95"/>
      <c r="IG28" s="95"/>
      <c r="IH28" s="95"/>
      <c r="II28" s="95"/>
      <c r="IJ28" s="95"/>
      <c r="IK28" s="95"/>
      <c r="IL28" s="95"/>
      <c r="IM28" s="95"/>
      <c r="IN28" s="95"/>
      <c r="IO28" s="95"/>
      <c r="IP28" s="95"/>
      <c r="IQ28" s="95"/>
      <c r="IR28" s="95"/>
      <c r="IS28" s="95"/>
      <c r="IT28" s="95"/>
      <c r="IU28" s="95"/>
    </row>
    <row r="29" spans="1:255" s="96" customFormat="1" ht="12" customHeight="1" x14ac:dyDescent="0.25">
      <c r="A29" s="89"/>
      <c r="B29" s="114" t="s">
        <v>89</v>
      </c>
      <c r="C29" s="115" t="s">
        <v>21</v>
      </c>
      <c r="D29" s="115">
        <v>5</v>
      </c>
      <c r="E29" s="115" t="s">
        <v>90</v>
      </c>
      <c r="F29" s="116">
        <v>25000</v>
      </c>
      <c r="G29" s="117">
        <f t="shared" si="0"/>
        <v>125000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  <c r="FF29" s="95"/>
      <c r="FG29" s="95"/>
      <c r="FH29" s="95"/>
      <c r="FI29" s="95"/>
      <c r="FJ29" s="95"/>
      <c r="FK29" s="95"/>
      <c r="FL29" s="95"/>
      <c r="FM29" s="95"/>
      <c r="FN29" s="95"/>
      <c r="FO29" s="95"/>
      <c r="FP29" s="95"/>
      <c r="FQ29" s="95"/>
      <c r="FR29" s="95"/>
      <c r="FS29" s="95"/>
      <c r="FT29" s="95"/>
      <c r="FU29" s="95"/>
      <c r="FV29" s="95"/>
      <c r="FW29" s="95"/>
      <c r="FX29" s="95"/>
      <c r="FY29" s="95"/>
      <c r="FZ29" s="95"/>
      <c r="GA29" s="95"/>
      <c r="GB29" s="95"/>
      <c r="GC29" s="95"/>
      <c r="GD29" s="95"/>
      <c r="GE29" s="95"/>
      <c r="GF29" s="95"/>
      <c r="GG29" s="95"/>
      <c r="GH29" s="95"/>
      <c r="GI29" s="95"/>
      <c r="GJ29" s="95"/>
      <c r="GK29" s="95"/>
      <c r="GL29" s="95"/>
      <c r="GM29" s="95"/>
      <c r="GN29" s="95"/>
      <c r="GO29" s="95"/>
      <c r="GP29" s="95"/>
      <c r="GQ29" s="95"/>
      <c r="GR29" s="95"/>
      <c r="GS29" s="95"/>
      <c r="GT29" s="95"/>
      <c r="GU29" s="95"/>
      <c r="GV29" s="95"/>
      <c r="GW29" s="95"/>
      <c r="GX29" s="95"/>
      <c r="GY29" s="95"/>
      <c r="GZ29" s="95"/>
      <c r="HA29" s="95"/>
      <c r="HB29" s="95"/>
      <c r="HC29" s="95"/>
      <c r="HD29" s="95"/>
      <c r="HE29" s="95"/>
      <c r="HF29" s="95"/>
      <c r="HG29" s="95"/>
      <c r="HH29" s="95"/>
      <c r="HI29" s="95"/>
      <c r="HJ29" s="95"/>
      <c r="HK29" s="95"/>
      <c r="HL29" s="95"/>
      <c r="HM29" s="95"/>
      <c r="HN29" s="95"/>
      <c r="HO29" s="95"/>
      <c r="HP29" s="95"/>
      <c r="HQ29" s="95"/>
      <c r="HR29" s="95"/>
      <c r="HS29" s="95"/>
      <c r="HT29" s="95"/>
      <c r="HU29" s="95"/>
      <c r="HV29" s="95"/>
      <c r="HW29" s="95"/>
      <c r="HX29" s="95"/>
      <c r="HY29" s="95"/>
      <c r="HZ29" s="95"/>
      <c r="IA29" s="95"/>
      <c r="IB29" s="95"/>
      <c r="IC29" s="95"/>
      <c r="ID29" s="95"/>
      <c r="IE29" s="95"/>
      <c r="IF29" s="95"/>
      <c r="IG29" s="95"/>
      <c r="IH29" s="95"/>
      <c r="II29" s="95"/>
      <c r="IJ29" s="95"/>
      <c r="IK29" s="95"/>
      <c r="IL29" s="95"/>
      <c r="IM29" s="95"/>
      <c r="IN29" s="95"/>
      <c r="IO29" s="95"/>
      <c r="IP29" s="95"/>
      <c r="IQ29" s="95"/>
      <c r="IR29" s="95"/>
      <c r="IS29" s="95"/>
      <c r="IT29" s="95"/>
      <c r="IU29" s="95"/>
    </row>
    <row r="30" spans="1:255" s="96" customFormat="1" ht="12" customHeight="1" x14ac:dyDescent="0.25">
      <c r="A30" s="89"/>
      <c r="B30" s="114" t="s">
        <v>91</v>
      </c>
      <c r="C30" s="115" t="s">
        <v>21</v>
      </c>
      <c r="D30" s="115">
        <v>60</v>
      </c>
      <c r="E30" s="115" t="s">
        <v>92</v>
      </c>
      <c r="F30" s="116">
        <v>25000</v>
      </c>
      <c r="G30" s="117">
        <f t="shared" si="0"/>
        <v>1500000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5"/>
      <c r="FF30" s="95"/>
      <c r="FG30" s="95"/>
      <c r="FH30" s="95"/>
      <c r="FI30" s="95"/>
      <c r="FJ30" s="95"/>
      <c r="FK30" s="95"/>
      <c r="FL30" s="95"/>
      <c r="FM30" s="95"/>
      <c r="FN30" s="95"/>
      <c r="FO30" s="95"/>
      <c r="FP30" s="95"/>
      <c r="FQ30" s="95"/>
      <c r="FR30" s="95"/>
      <c r="FS30" s="95"/>
      <c r="FT30" s="95"/>
      <c r="FU30" s="95"/>
      <c r="FV30" s="95"/>
      <c r="FW30" s="95"/>
      <c r="FX30" s="95"/>
      <c r="FY30" s="95"/>
      <c r="FZ30" s="95"/>
      <c r="GA30" s="95"/>
      <c r="GB30" s="95"/>
      <c r="GC30" s="95"/>
      <c r="GD30" s="95"/>
      <c r="GE30" s="95"/>
      <c r="GF30" s="95"/>
      <c r="GG30" s="95"/>
      <c r="GH30" s="95"/>
      <c r="GI30" s="95"/>
      <c r="GJ30" s="95"/>
      <c r="GK30" s="95"/>
      <c r="GL30" s="95"/>
      <c r="GM30" s="95"/>
      <c r="GN30" s="95"/>
      <c r="GO30" s="95"/>
      <c r="GP30" s="95"/>
      <c r="GQ30" s="95"/>
      <c r="GR30" s="95"/>
      <c r="GS30" s="95"/>
      <c r="GT30" s="95"/>
      <c r="GU30" s="95"/>
      <c r="GV30" s="95"/>
      <c r="GW30" s="95"/>
      <c r="GX30" s="95"/>
      <c r="GY30" s="95"/>
      <c r="GZ30" s="95"/>
      <c r="HA30" s="95"/>
      <c r="HB30" s="95"/>
      <c r="HC30" s="95"/>
      <c r="HD30" s="95"/>
      <c r="HE30" s="95"/>
      <c r="HF30" s="95"/>
      <c r="HG30" s="95"/>
      <c r="HH30" s="95"/>
      <c r="HI30" s="95"/>
      <c r="HJ30" s="95"/>
      <c r="HK30" s="95"/>
      <c r="HL30" s="95"/>
      <c r="HM30" s="95"/>
      <c r="HN30" s="95"/>
      <c r="HO30" s="95"/>
      <c r="HP30" s="95"/>
      <c r="HQ30" s="95"/>
      <c r="HR30" s="95"/>
      <c r="HS30" s="95"/>
      <c r="HT30" s="95"/>
      <c r="HU30" s="95"/>
      <c r="HV30" s="95"/>
      <c r="HW30" s="95"/>
      <c r="HX30" s="95"/>
      <c r="HY30" s="95"/>
      <c r="HZ30" s="95"/>
      <c r="IA30" s="95"/>
      <c r="IB30" s="95"/>
      <c r="IC30" s="95"/>
      <c r="ID30" s="95"/>
      <c r="IE30" s="95"/>
      <c r="IF30" s="95"/>
      <c r="IG30" s="95"/>
      <c r="IH30" s="95"/>
      <c r="II30" s="95"/>
      <c r="IJ30" s="95"/>
      <c r="IK30" s="95"/>
      <c r="IL30" s="95"/>
      <c r="IM30" s="95"/>
      <c r="IN30" s="95"/>
      <c r="IO30" s="95"/>
      <c r="IP30" s="95"/>
      <c r="IQ30" s="95"/>
      <c r="IR30" s="95"/>
      <c r="IS30" s="95"/>
      <c r="IT30" s="95"/>
      <c r="IU30" s="95"/>
    </row>
    <row r="31" spans="1:255" ht="11.25" customHeight="1" x14ac:dyDescent="0.25">
      <c r="B31" s="18" t="s">
        <v>22</v>
      </c>
      <c r="C31" s="19"/>
      <c r="D31" s="19"/>
      <c r="E31" s="19"/>
      <c r="F31" s="20"/>
      <c r="G31" s="21">
        <f>SUM(G21:G30)</f>
        <v>2675000</v>
      </c>
      <c r="IP31" s="1"/>
      <c r="IQ31" s="1"/>
      <c r="IR31" s="1"/>
      <c r="IS31" s="1"/>
      <c r="IT31" s="1"/>
      <c r="IU31" s="1"/>
    </row>
    <row r="32" spans="1:255" ht="15.75" customHeight="1" x14ac:dyDescent="0.25">
      <c r="A32" s="5"/>
      <c r="B32" s="15"/>
      <c r="C32" s="16"/>
      <c r="D32" s="16"/>
      <c r="E32" s="16"/>
      <c r="F32" s="17"/>
      <c r="G32" s="17"/>
      <c r="K32" s="119"/>
      <c r="IP32" s="1"/>
      <c r="IQ32" s="1"/>
      <c r="IR32" s="1"/>
      <c r="IS32" s="1"/>
      <c r="IT32" s="1"/>
      <c r="IU32" s="1"/>
    </row>
    <row r="33" spans="1:255" ht="12" customHeight="1" x14ac:dyDescent="0.25">
      <c r="A33" s="5"/>
      <c r="B33" s="107" t="s">
        <v>23</v>
      </c>
      <c r="C33" s="108"/>
      <c r="D33" s="109"/>
      <c r="E33" s="109"/>
      <c r="F33" s="110"/>
      <c r="G33" s="111"/>
      <c r="IP33" s="1"/>
      <c r="IQ33" s="1"/>
      <c r="IR33" s="1"/>
      <c r="IS33" s="1"/>
      <c r="IT33" s="1"/>
      <c r="IU33" s="1"/>
    </row>
    <row r="34" spans="1:255" ht="24" customHeight="1" x14ac:dyDescent="0.25">
      <c r="A34" s="5"/>
      <c r="B34" s="112" t="s">
        <v>15</v>
      </c>
      <c r="C34" s="113" t="s">
        <v>16</v>
      </c>
      <c r="D34" s="113" t="s">
        <v>17</v>
      </c>
      <c r="E34" s="112" t="s">
        <v>18</v>
      </c>
      <c r="F34" s="113" t="s">
        <v>19</v>
      </c>
      <c r="G34" s="112" t="s">
        <v>20</v>
      </c>
      <c r="IP34" s="1"/>
      <c r="IQ34" s="1"/>
      <c r="IR34" s="1"/>
      <c r="IS34" s="1"/>
      <c r="IT34" s="1"/>
      <c r="IU34" s="1"/>
    </row>
    <row r="35" spans="1:255" s="96" customFormat="1" ht="12" customHeight="1" x14ac:dyDescent="0.25">
      <c r="A35" s="89"/>
      <c r="B35" s="114" t="s">
        <v>93</v>
      </c>
      <c r="C35" s="115" t="s">
        <v>64</v>
      </c>
      <c r="D35" s="115">
        <v>3</v>
      </c>
      <c r="E35" s="115" t="s">
        <v>83</v>
      </c>
      <c r="F35" s="116">
        <v>25000</v>
      </c>
      <c r="G35" s="117">
        <f>+D35*F35</f>
        <v>75000</v>
      </c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5"/>
      <c r="DZ35" s="95"/>
      <c r="EA35" s="95"/>
      <c r="EB35" s="95"/>
      <c r="EC35" s="95"/>
      <c r="ED35" s="95"/>
      <c r="EE35" s="95"/>
      <c r="EF35" s="95"/>
      <c r="EG35" s="95"/>
      <c r="EH35" s="95"/>
      <c r="EI35" s="95"/>
      <c r="EJ35" s="95"/>
      <c r="EK35" s="95"/>
      <c r="EL35" s="95"/>
      <c r="EM35" s="95"/>
      <c r="EN35" s="95"/>
      <c r="EO35" s="95"/>
      <c r="EP35" s="95"/>
      <c r="EQ35" s="95"/>
      <c r="ER35" s="95"/>
      <c r="ES35" s="95"/>
      <c r="ET35" s="95"/>
      <c r="EU35" s="95"/>
      <c r="EV35" s="95"/>
      <c r="EW35" s="95"/>
      <c r="EX35" s="95"/>
      <c r="EY35" s="95"/>
      <c r="EZ35" s="95"/>
      <c r="FA35" s="95"/>
      <c r="FB35" s="95"/>
      <c r="FC35" s="95"/>
      <c r="FD35" s="95"/>
      <c r="FE35" s="95"/>
      <c r="FF35" s="95"/>
      <c r="FG35" s="95"/>
      <c r="FH35" s="95"/>
      <c r="FI35" s="95"/>
      <c r="FJ35" s="95"/>
      <c r="FK35" s="95"/>
      <c r="FL35" s="95"/>
      <c r="FM35" s="95"/>
      <c r="FN35" s="95"/>
      <c r="FO35" s="95"/>
      <c r="FP35" s="95"/>
      <c r="FQ35" s="95"/>
      <c r="FR35" s="95"/>
      <c r="FS35" s="95"/>
      <c r="FT35" s="95"/>
      <c r="FU35" s="95"/>
      <c r="FV35" s="95"/>
      <c r="FW35" s="95"/>
      <c r="FX35" s="95"/>
      <c r="FY35" s="95"/>
      <c r="FZ35" s="95"/>
      <c r="GA35" s="95"/>
      <c r="GB35" s="95"/>
      <c r="GC35" s="95"/>
      <c r="GD35" s="95"/>
      <c r="GE35" s="95"/>
      <c r="GF35" s="95"/>
      <c r="GG35" s="95"/>
      <c r="GH35" s="95"/>
      <c r="GI35" s="95"/>
      <c r="GJ35" s="95"/>
      <c r="GK35" s="95"/>
      <c r="GL35" s="95"/>
      <c r="GM35" s="95"/>
      <c r="GN35" s="95"/>
      <c r="GO35" s="95"/>
      <c r="GP35" s="95"/>
      <c r="GQ35" s="95"/>
      <c r="GR35" s="95"/>
      <c r="GS35" s="95"/>
      <c r="GT35" s="95"/>
      <c r="GU35" s="95"/>
      <c r="GV35" s="95"/>
      <c r="GW35" s="95"/>
      <c r="GX35" s="95"/>
      <c r="GY35" s="95"/>
      <c r="GZ35" s="95"/>
      <c r="HA35" s="95"/>
      <c r="HB35" s="95"/>
      <c r="HC35" s="95"/>
      <c r="HD35" s="95"/>
      <c r="HE35" s="95"/>
      <c r="HF35" s="95"/>
      <c r="HG35" s="95"/>
      <c r="HH35" s="95"/>
      <c r="HI35" s="95"/>
      <c r="HJ35" s="95"/>
      <c r="HK35" s="95"/>
      <c r="HL35" s="95"/>
      <c r="HM35" s="95"/>
      <c r="HN35" s="95"/>
      <c r="HO35" s="95"/>
      <c r="HP35" s="95"/>
      <c r="HQ35" s="95"/>
      <c r="HR35" s="95"/>
      <c r="HS35" s="95"/>
      <c r="HT35" s="95"/>
      <c r="HU35" s="95"/>
      <c r="HV35" s="95"/>
      <c r="HW35" s="95"/>
      <c r="HX35" s="95"/>
      <c r="HY35" s="95"/>
      <c r="HZ35" s="95"/>
      <c r="IA35" s="95"/>
      <c r="IB35" s="95"/>
      <c r="IC35" s="95"/>
      <c r="ID35" s="95"/>
      <c r="IE35" s="95"/>
      <c r="IF35" s="95"/>
      <c r="IG35" s="95"/>
      <c r="IH35" s="95"/>
      <c r="II35" s="95"/>
      <c r="IJ35" s="95"/>
      <c r="IK35" s="95"/>
      <c r="IL35" s="95"/>
      <c r="IM35" s="95"/>
      <c r="IN35" s="95"/>
      <c r="IO35" s="95"/>
      <c r="IP35" s="95"/>
      <c r="IQ35" s="95"/>
      <c r="IR35" s="95"/>
      <c r="IS35" s="95"/>
      <c r="IT35" s="95"/>
      <c r="IU35" s="95"/>
    </row>
    <row r="36" spans="1:255" ht="11.25" customHeight="1" x14ac:dyDescent="0.25">
      <c r="B36" s="18" t="s">
        <v>24</v>
      </c>
      <c r="C36" s="19"/>
      <c r="D36" s="19"/>
      <c r="E36" s="19"/>
      <c r="F36" s="20"/>
      <c r="G36" s="21">
        <f>SUM(G35)</f>
        <v>75000</v>
      </c>
      <c r="IP36" s="1"/>
      <c r="IQ36" s="1"/>
      <c r="IR36" s="1"/>
      <c r="IS36" s="1"/>
      <c r="IT36" s="1"/>
      <c r="IU36" s="1"/>
    </row>
    <row r="37" spans="1:255" ht="15.75" customHeight="1" x14ac:dyDescent="0.25">
      <c r="A37" s="5"/>
      <c r="B37" s="15"/>
      <c r="C37" s="16"/>
      <c r="D37" s="16"/>
      <c r="E37" s="16"/>
      <c r="F37" s="17"/>
      <c r="G37" s="17"/>
      <c r="K37" s="119"/>
      <c r="IP37" s="1"/>
      <c r="IQ37" s="1"/>
      <c r="IR37" s="1"/>
      <c r="IS37" s="1"/>
      <c r="IT37" s="1"/>
      <c r="IU37" s="1"/>
    </row>
    <row r="38" spans="1:255" ht="12" customHeight="1" x14ac:dyDescent="0.25">
      <c r="A38" s="5"/>
      <c r="B38" s="107" t="s">
        <v>25</v>
      </c>
      <c r="C38" s="108"/>
      <c r="D38" s="109"/>
      <c r="E38" s="109"/>
      <c r="F38" s="110"/>
      <c r="G38" s="111"/>
      <c r="IP38" s="1"/>
      <c r="IQ38" s="1"/>
      <c r="IR38" s="1"/>
      <c r="IS38" s="1"/>
      <c r="IT38" s="1"/>
      <c r="IU38" s="1"/>
    </row>
    <row r="39" spans="1:255" ht="24" customHeight="1" x14ac:dyDescent="0.25">
      <c r="A39" s="5"/>
      <c r="B39" s="112" t="s">
        <v>15</v>
      </c>
      <c r="C39" s="113" t="s">
        <v>16</v>
      </c>
      <c r="D39" s="113" t="s">
        <v>17</v>
      </c>
      <c r="E39" s="112" t="s">
        <v>18</v>
      </c>
      <c r="F39" s="113" t="s">
        <v>19</v>
      </c>
      <c r="G39" s="112" t="s">
        <v>20</v>
      </c>
      <c r="IP39" s="1"/>
      <c r="IQ39" s="1"/>
      <c r="IR39" s="1"/>
      <c r="IS39" s="1"/>
      <c r="IT39" s="1"/>
      <c r="IU39" s="1"/>
    </row>
    <row r="40" spans="1:255" s="96" customFormat="1" ht="12" customHeight="1" x14ac:dyDescent="0.25">
      <c r="A40" s="89"/>
      <c r="B40" s="114" t="s">
        <v>27</v>
      </c>
      <c r="C40" s="115" t="s">
        <v>26</v>
      </c>
      <c r="D40" s="115">
        <v>0.4</v>
      </c>
      <c r="E40" s="115" t="s">
        <v>94</v>
      </c>
      <c r="F40" s="116">
        <v>237500</v>
      </c>
      <c r="G40" s="117">
        <f t="shared" ref="G40:G46" si="1">+F40*D40</f>
        <v>95000</v>
      </c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5"/>
      <c r="GF40" s="95"/>
      <c r="GG40" s="95"/>
      <c r="GH40" s="95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5"/>
      <c r="GV40" s="95"/>
      <c r="GW40" s="95"/>
      <c r="GX40" s="95"/>
      <c r="GY40" s="95"/>
      <c r="GZ40" s="95"/>
      <c r="HA40" s="95"/>
      <c r="HB40" s="95"/>
      <c r="HC40" s="95"/>
      <c r="HD40" s="95"/>
      <c r="HE40" s="95"/>
      <c r="HF40" s="95"/>
      <c r="HG40" s="95"/>
      <c r="HH40" s="95"/>
      <c r="HI40" s="95"/>
      <c r="HJ40" s="95"/>
      <c r="HK40" s="95"/>
      <c r="HL40" s="95"/>
      <c r="HM40" s="95"/>
      <c r="HN40" s="95"/>
      <c r="HO40" s="95"/>
      <c r="HP40" s="95"/>
      <c r="HQ40" s="95"/>
      <c r="HR40" s="95"/>
      <c r="HS40" s="95"/>
      <c r="HT40" s="95"/>
      <c r="HU40" s="95"/>
      <c r="HV40" s="95"/>
      <c r="HW40" s="95"/>
      <c r="HX40" s="95"/>
      <c r="HY40" s="95"/>
      <c r="HZ40" s="95"/>
      <c r="IA40" s="95"/>
      <c r="IB40" s="95"/>
      <c r="IC40" s="95"/>
      <c r="ID40" s="95"/>
      <c r="IE40" s="95"/>
      <c r="IF40" s="95"/>
      <c r="IG40" s="95"/>
      <c r="IH40" s="95"/>
      <c r="II40" s="95"/>
      <c r="IJ40" s="95"/>
      <c r="IK40" s="95"/>
      <c r="IL40" s="95"/>
      <c r="IM40" s="95"/>
      <c r="IN40" s="95"/>
      <c r="IO40" s="95"/>
      <c r="IP40" s="95"/>
      <c r="IQ40" s="95"/>
      <c r="IR40" s="95"/>
      <c r="IS40" s="95"/>
      <c r="IT40" s="95"/>
      <c r="IU40" s="95"/>
    </row>
    <row r="41" spans="1:255" s="96" customFormat="1" ht="12" customHeight="1" x14ac:dyDescent="0.25">
      <c r="A41" s="89"/>
      <c r="B41" s="114" t="s">
        <v>95</v>
      </c>
      <c r="C41" s="115" t="s">
        <v>26</v>
      </c>
      <c r="D41" s="115">
        <v>0.4</v>
      </c>
      <c r="E41" s="115" t="s">
        <v>94</v>
      </c>
      <c r="F41" s="116">
        <v>150000</v>
      </c>
      <c r="G41" s="117">
        <f t="shared" si="1"/>
        <v>60000</v>
      </c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95"/>
      <c r="EI41" s="95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5"/>
      <c r="EZ41" s="95"/>
      <c r="FA41" s="95"/>
      <c r="FB41" s="95"/>
      <c r="FC41" s="95"/>
      <c r="FD41" s="95"/>
      <c r="FE41" s="95"/>
      <c r="FF41" s="95"/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  <c r="FY41" s="95"/>
      <c r="FZ41" s="95"/>
      <c r="GA41" s="95"/>
      <c r="GB41" s="95"/>
      <c r="GC41" s="95"/>
      <c r="GD41" s="95"/>
      <c r="GE41" s="95"/>
      <c r="GF41" s="95"/>
      <c r="GG41" s="95"/>
      <c r="GH41" s="95"/>
      <c r="GI41" s="95"/>
      <c r="GJ41" s="95"/>
      <c r="GK41" s="95"/>
      <c r="GL41" s="95"/>
      <c r="GM41" s="95"/>
      <c r="GN41" s="95"/>
      <c r="GO41" s="95"/>
      <c r="GP41" s="95"/>
      <c r="GQ41" s="95"/>
      <c r="GR41" s="95"/>
      <c r="GS41" s="95"/>
      <c r="GT41" s="95"/>
      <c r="GU41" s="95"/>
      <c r="GV41" s="95"/>
      <c r="GW41" s="95"/>
      <c r="GX41" s="95"/>
      <c r="GY41" s="95"/>
      <c r="GZ41" s="95"/>
      <c r="HA41" s="95"/>
      <c r="HB41" s="95"/>
      <c r="HC41" s="95"/>
      <c r="HD41" s="95"/>
      <c r="HE41" s="95"/>
      <c r="HF41" s="95"/>
      <c r="HG41" s="95"/>
      <c r="HH41" s="95"/>
      <c r="HI41" s="95"/>
      <c r="HJ41" s="95"/>
      <c r="HK41" s="95"/>
      <c r="HL41" s="95"/>
      <c r="HM41" s="95"/>
      <c r="HN41" s="95"/>
      <c r="HO41" s="95"/>
      <c r="HP41" s="95"/>
      <c r="HQ41" s="95"/>
      <c r="HR41" s="95"/>
      <c r="HS41" s="95"/>
      <c r="HT41" s="95"/>
      <c r="HU41" s="95"/>
      <c r="HV41" s="95"/>
      <c r="HW41" s="95"/>
      <c r="HX41" s="95"/>
      <c r="HY41" s="95"/>
      <c r="HZ41" s="95"/>
      <c r="IA41" s="95"/>
      <c r="IB41" s="95"/>
      <c r="IC41" s="95"/>
      <c r="ID41" s="95"/>
      <c r="IE41" s="95"/>
      <c r="IF41" s="95"/>
      <c r="IG41" s="95"/>
      <c r="IH41" s="95"/>
      <c r="II41" s="95"/>
      <c r="IJ41" s="95"/>
      <c r="IK41" s="95"/>
      <c r="IL41" s="95"/>
      <c r="IM41" s="95"/>
      <c r="IN41" s="95"/>
      <c r="IO41" s="95"/>
      <c r="IP41" s="95"/>
      <c r="IQ41" s="95"/>
      <c r="IR41" s="95"/>
      <c r="IS41" s="95"/>
      <c r="IT41" s="95"/>
      <c r="IU41" s="95"/>
    </row>
    <row r="42" spans="1:255" s="96" customFormat="1" ht="12" customHeight="1" x14ac:dyDescent="0.25">
      <c r="A42" s="89"/>
      <c r="B42" s="114" t="s">
        <v>96</v>
      </c>
      <c r="C42" s="115" t="s">
        <v>26</v>
      </c>
      <c r="D42" s="115">
        <v>0.3</v>
      </c>
      <c r="E42" s="115" t="s">
        <v>94</v>
      </c>
      <c r="F42" s="116">
        <v>166670</v>
      </c>
      <c r="G42" s="117">
        <f t="shared" si="1"/>
        <v>50001</v>
      </c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  <c r="GD42" s="95"/>
      <c r="GE42" s="95"/>
      <c r="GF42" s="95"/>
      <c r="GG42" s="95"/>
      <c r="GH42" s="95"/>
      <c r="GI42" s="95"/>
      <c r="GJ42" s="95"/>
      <c r="GK42" s="95"/>
      <c r="GL42" s="95"/>
      <c r="GM42" s="95"/>
      <c r="GN42" s="95"/>
      <c r="GO42" s="95"/>
      <c r="GP42" s="95"/>
      <c r="GQ42" s="95"/>
      <c r="GR42" s="95"/>
      <c r="GS42" s="95"/>
      <c r="GT42" s="95"/>
      <c r="GU42" s="95"/>
      <c r="GV42" s="95"/>
      <c r="GW42" s="95"/>
      <c r="GX42" s="95"/>
      <c r="GY42" s="95"/>
      <c r="GZ42" s="95"/>
      <c r="HA42" s="95"/>
      <c r="HB42" s="95"/>
      <c r="HC42" s="95"/>
      <c r="HD42" s="95"/>
      <c r="HE42" s="95"/>
      <c r="HF42" s="95"/>
      <c r="HG42" s="95"/>
      <c r="HH42" s="95"/>
      <c r="HI42" s="95"/>
      <c r="HJ42" s="95"/>
      <c r="HK42" s="95"/>
      <c r="HL42" s="95"/>
      <c r="HM42" s="95"/>
      <c r="HN42" s="95"/>
      <c r="HO42" s="95"/>
      <c r="HP42" s="95"/>
      <c r="HQ42" s="95"/>
      <c r="HR42" s="95"/>
      <c r="HS42" s="95"/>
      <c r="HT42" s="95"/>
      <c r="HU42" s="95"/>
      <c r="HV42" s="95"/>
      <c r="HW42" s="95"/>
      <c r="HX42" s="95"/>
      <c r="HY42" s="95"/>
      <c r="HZ42" s="95"/>
      <c r="IA42" s="95"/>
      <c r="IB42" s="95"/>
      <c r="IC42" s="95"/>
      <c r="ID42" s="95"/>
      <c r="IE42" s="95"/>
      <c r="IF42" s="95"/>
      <c r="IG42" s="95"/>
      <c r="IH42" s="95"/>
      <c r="II42" s="95"/>
      <c r="IJ42" s="95"/>
      <c r="IK42" s="95"/>
      <c r="IL42" s="95"/>
      <c r="IM42" s="95"/>
      <c r="IN42" s="95"/>
      <c r="IO42" s="95"/>
      <c r="IP42" s="95"/>
      <c r="IQ42" s="95"/>
      <c r="IR42" s="95"/>
      <c r="IS42" s="95"/>
      <c r="IT42" s="95"/>
      <c r="IU42" s="95"/>
    </row>
    <row r="43" spans="1:255" s="96" customFormat="1" ht="12" customHeight="1" x14ac:dyDescent="0.25">
      <c r="A43" s="89"/>
      <c r="B43" s="114" t="s">
        <v>97</v>
      </c>
      <c r="C43" s="115" t="s">
        <v>26</v>
      </c>
      <c r="D43" s="115">
        <v>0.2</v>
      </c>
      <c r="E43" s="115" t="s">
        <v>98</v>
      </c>
      <c r="F43" s="116">
        <v>150000</v>
      </c>
      <c r="G43" s="117">
        <f t="shared" si="1"/>
        <v>30000</v>
      </c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5"/>
      <c r="EF43" s="95"/>
      <c r="EG43" s="95"/>
      <c r="EH43" s="95"/>
      <c r="EI43" s="95"/>
      <c r="EJ43" s="95"/>
      <c r="EK43" s="95"/>
      <c r="EL43" s="95"/>
      <c r="EM43" s="95"/>
      <c r="EN43" s="95"/>
      <c r="EO43" s="95"/>
      <c r="EP43" s="95"/>
      <c r="EQ43" s="95"/>
      <c r="ER43" s="95"/>
      <c r="ES43" s="95"/>
      <c r="ET43" s="95"/>
      <c r="EU43" s="95"/>
      <c r="EV43" s="95"/>
      <c r="EW43" s="95"/>
      <c r="EX43" s="95"/>
      <c r="EY43" s="95"/>
      <c r="EZ43" s="95"/>
      <c r="FA43" s="95"/>
      <c r="FB43" s="95"/>
      <c r="FC43" s="95"/>
      <c r="FD43" s="95"/>
      <c r="FE43" s="95"/>
      <c r="FF43" s="95"/>
      <c r="FG43" s="95"/>
      <c r="FH43" s="95"/>
      <c r="FI43" s="95"/>
      <c r="FJ43" s="95"/>
      <c r="FK43" s="95"/>
      <c r="FL43" s="95"/>
      <c r="FM43" s="95"/>
      <c r="FN43" s="95"/>
      <c r="FO43" s="95"/>
      <c r="FP43" s="95"/>
      <c r="FQ43" s="95"/>
      <c r="FR43" s="95"/>
      <c r="FS43" s="95"/>
      <c r="FT43" s="95"/>
      <c r="FU43" s="95"/>
      <c r="FV43" s="95"/>
      <c r="FW43" s="95"/>
      <c r="FX43" s="95"/>
      <c r="FY43" s="95"/>
      <c r="FZ43" s="95"/>
      <c r="GA43" s="95"/>
      <c r="GB43" s="95"/>
      <c r="GC43" s="95"/>
      <c r="GD43" s="95"/>
      <c r="GE43" s="95"/>
      <c r="GF43" s="95"/>
      <c r="GG43" s="95"/>
      <c r="GH43" s="95"/>
      <c r="GI43" s="95"/>
      <c r="GJ43" s="95"/>
      <c r="GK43" s="95"/>
      <c r="GL43" s="95"/>
      <c r="GM43" s="95"/>
      <c r="GN43" s="95"/>
      <c r="GO43" s="95"/>
      <c r="GP43" s="95"/>
      <c r="GQ43" s="95"/>
      <c r="GR43" s="95"/>
      <c r="GS43" s="95"/>
      <c r="GT43" s="95"/>
      <c r="GU43" s="95"/>
      <c r="GV43" s="95"/>
      <c r="GW43" s="95"/>
      <c r="GX43" s="95"/>
      <c r="GY43" s="95"/>
      <c r="GZ43" s="95"/>
      <c r="HA43" s="95"/>
      <c r="HB43" s="95"/>
      <c r="HC43" s="95"/>
      <c r="HD43" s="95"/>
      <c r="HE43" s="95"/>
      <c r="HF43" s="95"/>
      <c r="HG43" s="95"/>
      <c r="HH43" s="95"/>
      <c r="HI43" s="95"/>
      <c r="HJ43" s="95"/>
      <c r="HK43" s="95"/>
      <c r="HL43" s="95"/>
      <c r="HM43" s="95"/>
      <c r="HN43" s="95"/>
      <c r="HO43" s="95"/>
      <c r="HP43" s="95"/>
      <c r="HQ43" s="95"/>
      <c r="HR43" s="95"/>
      <c r="HS43" s="95"/>
      <c r="HT43" s="95"/>
      <c r="HU43" s="95"/>
      <c r="HV43" s="95"/>
      <c r="HW43" s="95"/>
      <c r="HX43" s="95"/>
      <c r="HY43" s="95"/>
      <c r="HZ43" s="95"/>
      <c r="IA43" s="95"/>
      <c r="IB43" s="95"/>
      <c r="IC43" s="95"/>
      <c r="ID43" s="95"/>
      <c r="IE43" s="95"/>
      <c r="IF43" s="95"/>
      <c r="IG43" s="95"/>
      <c r="IH43" s="95"/>
      <c r="II43" s="95"/>
      <c r="IJ43" s="95"/>
      <c r="IK43" s="95"/>
      <c r="IL43" s="95"/>
      <c r="IM43" s="95"/>
      <c r="IN43" s="95"/>
      <c r="IO43" s="95"/>
      <c r="IP43" s="95"/>
      <c r="IQ43" s="95"/>
      <c r="IR43" s="95"/>
      <c r="IS43" s="95"/>
      <c r="IT43" s="95"/>
      <c r="IU43" s="95"/>
    </row>
    <row r="44" spans="1:255" s="96" customFormat="1" ht="12" customHeight="1" x14ac:dyDescent="0.25">
      <c r="A44" s="89"/>
      <c r="B44" s="114" t="s">
        <v>99</v>
      </c>
      <c r="C44" s="115" t="s">
        <v>26</v>
      </c>
      <c r="D44" s="115">
        <v>0.2</v>
      </c>
      <c r="E44" s="115" t="s">
        <v>100</v>
      </c>
      <c r="F44" s="116">
        <v>180000</v>
      </c>
      <c r="G44" s="117">
        <f t="shared" si="1"/>
        <v>36000</v>
      </c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  <c r="FH44" s="95"/>
      <c r="FI44" s="95"/>
      <c r="FJ44" s="95"/>
      <c r="FK44" s="95"/>
      <c r="FL44" s="95"/>
      <c r="FM44" s="95"/>
      <c r="FN44" s="95"/>
      <c r="FO44" s="95"/>
      <c r="FP44" s="95"/>
      <c r="FQ44" s="95"/>
      <c r="FR44" s="95"/>
      <c r="FS44" s="95"/>
      <c r="FT44" s="95"/>
      <c r="FU44" s="95"/>
      <c r="FV44" s="95"/>
      <c r="FW44" s="95"/>
      <c r="FX44" s="95"/>
      <c r="FY44" s="95"/>
      <c r="FZ44" s="95"/>
      <c r="GA44" s="95"/>
      <c r="GB44" s="95"/>
      <c r="GC44" s="95"/>
      <c r="GD44" s="95"/>
      <c r="GE44" s="95"/>
      <c r="GF44" s="95"/>
      <c r="GG44" s="95"/>
      <c r="GH44" s="95"/>
      <c r="GI44" s="95"/>
      <c r="GJ44" s="95"/>
      <c r="GK44" s="95"/>
      <c r="GL44" s="95"/>
      <c r="GM44" s="95"/>
      <c r="GN44" s="95"/>
      <c r="GO44" s="95"/>
      <c r="GP44" s="95"/>
      <c r="GQ44" s="95"/>
      <c r="GR44" s="95"/>
      <c r="GS44" s="95"/>
      <c r="GT44" s="95"/>
      <c r="GU44" s="95"/>
      <c r="GV44" s="95"/>
      <c r="GW44" s="95"/>
      <c r="GX44" s="95"/>
      <c r="GY44" s="95"/>
      <c r="GZ44" s="95"/>
      <c r="HA44" s="95"/>
      <c r="HB44" s="95"/>
      <c r="HC44" s="95"/>
      <c r="HD44" s="95"/>
      <c r="HE44" s="95"/>
      <c r="HF44" s="95"/>
      <c r="HG44" s="95"/>
      <c r="HH44" s="95"/>
      <c r="HI44" s="95"/>
      <c r="HJ44" s="95"/>
      <c r="HK44" s="95"/>
      <c r="HL44" s="95"/>
      <c r="HM44" s="95"/>
      <c r="HN44" s="95"/>
      <c r="HO44" s="95"/>
      <c r="HP44" s="95"/>
      <c r="HQ44" s="95"/>
      <c r="HR44" s="95"/>
      <c r="HS44" s="95"/>
      <c r="HT44" s="95"/>
      <c r="HU44" s="95"/>
      <c r="HV44" s="95"/>
      <c r="HW44" s="95"/>
      <c r="HX44" s="95"/>
      <c r="HY44" s="95"/>
      <c r="HZ44" s="95"/>
      <c r="IA44" s="95"/>
      <c r="IB44" s="95"/>
      <c r="IC44" s="95"/>
      <c r="ID44" s="95"/>
      <c r="IE44" s="95"/>
      <c r="IF44" s="95"/>
      <c r="IG44" s="95"/>
      <c r="IH44" s="95"/>
      <c r="II44" s="95"/>
      <c r="IJ44" s="95"/>
      <c r="IK44" s="95"/>
      <c r="IL44" s="95"/>
      <c r="IM44" s="95"/>
      <c r="IN44" s="95"/>
      <c r="IO44" s="95"/>
      <c r="IP44" s="95"/>
      <c r="IQ44" s="95"/>
      <c r="IR44" s="95"/>
      <c r="IS44" s="95"/>
      <c r="IT44" s="95"/>
      <c r="IU44" s="95"/>
    </row>
    <row r="45" spans="1:255" s="96" customFormat="1" ht="12" customHeight="1" x14ac:dyDescent="0.25">
      <c r="A45" s="89"/>
      <c r="B45" s="114" t="s">
        <v>89</v>
      </c>
      <c r="C45" s="115" t="s">
        <v>26</v>
      </c>
      <c r="D45" s="115">
        <v>7</v>
      </c>
      <c r="E45" s="115" t="s">
        <v>94</v>
      </c>
      <c r="F45" s="116">
        <v>30000</v>
      </c>
      <c r="G45" s="117">
        <f t="shared" si="1"/>
        <v>210000</v>
      </c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  <c r="FH45" s="95"/>
      <c r="FI45" s="95"/>
      <c r="FJ45" s="95"/>
      <c r="FK45" s="95"/>
      <c r="FL45" s="95"/>
      <c r="FM45" s="95"/>
      <c r="FN45" s="95"/>
      <c r="FO45" s="95"/>
      <c r="FP45" s="95"/>
      <c r="FQ45" s="95"/>
      <c r="FR45" s="95"/>
      <c r="FS45" s="95"/>
      <c r="FT45" s="95"/>
      <c r="FU45" s="95"/>
      <c r="FV45" s="95"/>
      <c r="FW45" s="95"/>
      <c r="FX45" s="95"/>
      <c r="FY45" s="95"/>
      <c r="FZ45" s="95"/>
      <c r="GA45" s="95"/>
      <c r="GB45" s="95"/>
      <c r="GC45" s="95"/>
      <c r="GD45" s="95"/>
      <c r="GE45" s="95"/>
      <c r="GF45" s="95"/>
      <c r="GG45" s="95"/>
      <c r="GH45" s="95"/>
      <c r="GI45" s="95"/>
      <c r="GJ45" s="95"/>
      <c r="GK45" s="95"/>
      <c r="GL45" s="95"/>
      <c r="GM45" s="95"/>
      <c r="GN45" s="95"/>
      <c r="GO45" s="95"/>
      <c r="GP45" s="95"/>
      <c r="GQ45" s="95"/>
      <c r="GR45" s="95"/>
      <c r="GS45" s="95"/>
      <c r="GT45" s="95"/>
      <c r="GU45" s="95"/>
      <c r="GV45" s="95"/>
      <c r="GW45" s="95"/>
      <c r="GX45" s="95"/>
      <c r="GY45" s="95"/>
      <c r="GZ45" s="95"/>
      <c r="HA45" s="95"/>
      <c r="HB45" s="95"/>
      <c r="HC45" s="95"/>
      <c r="HD45" s="95"/>
      <c r="HE45" s="95"/>
      <c r="HF45" s="95"/>
      <c r="HG45" s="95"/>
      <c r="HH45" s="95"/>
      <c r="HI45" s="95"/>
      <c r="HJ45" s="95"/>
      <c r="HK45" s="95"/>
      <c r="HL45" s="95"/>
      <c r="HM45" s="95"/>
      <c r="HN45" s="95"/>
      <c r="HO45" s="95"/>
      <c r="HP45" s="95"/>
      <c r="HQ45" s="95"/>
      <c r="HR45" s="95"/>
      <c r="HS45" s="95"/>
      <c r="HT45" s="95"/>
      <c r="HU45" s="95"/>
      <c r="HV45" s="95"/>
      <c r="HW45" s="95"/>
      <c r="HX45" s="95"/>
      <c r="HY45" s="95"/>
      <c r="HZ45" s="95"/>
      <c r="IA45" s="95"/>
      <c r="IB45" s="95"/>
      <c r="IC45" s="95"/>
      <c r="ID45" s="95"/>
      <c r="IE45" s="95"/>
      <c r="IF45" s="95"/>
      <c r="IG45" s="95"/>
      <c r="IH45" s="95"/>
      <c r="II45" s="95"/>
      <c r="IJ45" s="95"/>
      <c r="IK45" s="95"/>
      <c r="IL45" s="95"/>
      <c r="IM45" s="95"/>
      <c r="IN45" s="95"/>
      <c r="IO45" s="95"/>
      <c r="IP45" s="95"/>
      <c r="IQ45" s="95"/>
      <c r="IR45" s="95"/>
      <c r="IS45" s="95"/>
      <c r="IT45" s="95"/>
      <c r="IU45" s="95"/>
    </row>
    <row r="46" spans="1:255" s="96" customFormat="1" ht="12" customHeight="1" x14ac:dyDescent="0.25">
      <c r="A46" s="89"/>
      <c r="B46" s="114" t="s">
        <v>101</v>
      </c>
      <c r="C46" s="115" t="s">
        <v>26</v>
      </c>
      <c r="D46" s="115">
        <v>1</v>
      </c>
      <c r="E46" s="115" t="s">
        <v>102</v>
      </c>
      <c r="F46" s="116">
        <v>200000</v>
      </c>
      <c r="G46" s="117">
        <f t="shared" si="1"/>
        <v>200000</v>
      </c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5"/>
      <c r="ES46" s="95"/>
      <c r="ET46" s="95"/>
      <c r="EU46" s="95"/>
      <c r="EV46" s="95"/>
      <c r="EW46" s="95"/>
      <c r="EX46" s="95"/>
      <c r="EY46" s="95"/>
      <c r="EZ46" s="95"/>
      <c r="FA46" s="95"/>
      <c r="FB46" s="95"/>
      <c r="FC46" s="95"/>
      <c r="FD46" s="95"/>
      <c r="FE46" s="95"/>
      <c r="FF46" s="95"/>
      <c r="FG46" s="95"/>
      <c r="FH46" s="95"/>
      <c r="FI46" s="95"/>
      <c r="FJ46" s="95"/>
      <c r="FK46" s="95"/>
      <c r="FL46" s="95"/>
      <c r="FM46" s="95"/>
      <c r="FN46" s="95"/>
      <c r="FO46" s="95"/>
      <c r="FP46" s="95"/>
      <c r="FQ46" s="95"/>
      <c r="FR46" s="95"/>
      <c r="FS46" s="95"/>
      <c r="FT46" s="95"/>
      <c r="FU46" s="95"/>
      <c r="FV46" s="95"/>
      <c r="FW46" s="95"/>
      <c r="FX46" s="95"/>
      <c r="FY46" s="95"/>
      <c r="FZ46" s="95"/>
      <c r="GA46" s="95"/>
      <c r="GB46" s="95"/>
      <c r="GC46" s="95"/>
      <c r="GD46" s="95"/>
      <c r="GE46" s="95"/>
      <c r="GF46" s="95"/>
      <c r="GG46" s="95"/>
      <c r="GH46" s="95"/>
      <c r="GI46" s="95"/>
      <c r="GJ46" s="95"/>
      <c r="GK46" s="95"/>
      <c r="GL46" s="95"/>
      <c r="GM46" s="95"/>
      <c r="GN46" s="95"/>
      <c r="GO46" s="95"/>
      <c r="GP46" s="95"/>
      <c r="GQ46" s="95"/>
      <c r="GR46" s="95"/>
      <c r="GS46" s="95"/>
      <c r="GT46" s="95"/>
      <c r="GU46" s="95"/>
      <c r="GV46" s="95"/>
      <c r="GW46" s="95"/>
      <c r="GX46" s="95"/>
      <c r="GY46" s="95"/>
      <c r="GZ46" s="95"/>
      <c r="HA46" s="95"/>
      <c r="HB46" s="95"/>
      <c r="HC46" s="95"/>
      <c r="HD46" s="95"/>
      <c r="HE46" s="95"/>
      <c r="HF46" s="95"/>
      <c r="HG46" s="95"/>
      <c r="HH46" s="95"/>
      <c r="HI46" s="95"/>
      <c r="HJ46" s="95"/>
      <c r="HK46" s="95"/>
      <c r="HL46" s="95"/>
      <c r="HM46" s="95"/>
      <c r="HN46" s="95"/>
      <c r="HO46" s="95"/>
      <c r="HP46" s="95"/>
      <c r="HQ46" s="95"/>
      <c r="HR46" s="95"/>
      <c r="HS46" s="95"/>
      <c r="HT46" s="95"/>
      <c r="HU46" s="95"/>
      <c r="HV46" s="95"/>
      <c r="HW46" s="95"/>
      <c r="HX46" s="95"/>
      <c r="HY46" s="95"/>
      <c r="HZ46" s="95"/>
      <c r="IA46" s="95"/>
      <c r="IB46" s="95"/>
      <c r="IC46" s="95"/>
      <c r="ID46" s="95"/>
      <c r="IE46" s="95"/>
      <c r="IF46" s="95"/>
      <c r="IG46" s="95"/>
      <c r="IH46" s="95"/>
      <c r="II46" s="95"/>
      <c r="IJ46" s="95"/>
      <c r="IK46" s="95"/>
      <c r="IL46" s="95"/>
      <c r="IM46" s="95"/>
      <c r="IN46" s="95"/>
      <c r="IO46" s="95"/>
      <c r="IP46" s="95"/>
      <c r="IQ46" s="95"/>
      <c r="IR46" s="95"/>
      <c r="IS46" s="95"/>
      <c r="IT46" s="95"/>
      <c r="IU46" s="95"/>
    </row>
    <row r="47" spans="1:255" ht="12" customHeight="1" x14ac:dyDescent="0.25">
      <c r="A47" s="35"/>
      <c r="B47" s="120" t="s">
        <v>28</v>
      </c>
      <c r="C47" s="121"/>
      <c r="D47" s="121"/>
      <c r="E47" s="121"/>
      <c r="F47" s="122"/>
      <c r="G47" s="123">
        <f>SUM(G40:G46)</f>
        <v>681001</v>
      </c>
      <c r="IP47" s="1"/>
      <c r="IQ47" s="1"/>
      <c r="IR47" s="1"/>
      <c r="IS47" s="1"/>
      <c r="IT47" s="1"/>
      <c r="IU47" s="1"/>
    </row>
    <row r="48" spans="1:255" ht="12" customHeight="1" x14ac:dyDescent="0.25">
      <c r="A48" s="35"/>
      <c r="B48" s="15"/>
      <c r="C48" s="16"/>
      <c r="D48" s="16"/>
      <c r="E48" s="16"/>
      <c r="F48" s="17"/>
      <c r="G48" s="17"/>
      <c r="IP48" s="1"/>
      <c r="IQ48" s="1"/>
      <c r="IR48" s="1"/>
      <c r="IS48" s="1"/>
      <c r="IT48" s="1"/>
      <c r="IU48" s="1"/>
    </row>
    <row r="49" spans="1:255" ht="12" customHeight="1" x14ac:dyDescent="0.25">
      <c r="A49" s="5"/>
      <c r="B49" s="107" t="s">
        <v>29</v>
      </c>
      <c r="C49" s="108"/>
      <c r="D49" s="109"/>
      <c r="E49" s="109"/>
      <c r="F49" s="110"/>
      <c r="G49" s="111"/>
      <c r="IP49" s="1"/>
      <c r="IQ49" s="1"/>
      <c r="IR49" s="1"/>
      <c r="IS49" s="1"/>
      <c r="IT49" s="1"/>
      <c r="IU49" s="1"/>
    </row>
    <row r="50" spans="1:255" ht="24" customHeight="1" x14ac:dyDescent="0.25">
      <c r="A50" s="5"/>
      <c r="B50" s="112" t="s">
        <v>30</v>
      </c>
      <c r="C50" s="113" t="s">
        <v>31</v>
      </c>
      <c r="D50" s="113" t="s">
        <v>32</v>
      </c>
      <c r="E50" s="112" t="s">
        <v>18</v>
      </c>
      <c r="F50" s="113" t="s">
        <v>19</v>
      </c>
      <c r="G50" s="112" t="s">
        <v>20</v>
      </c>
      <c r="IP50" s="1"/>
      <c r="IQ50" s="1"/>
      <c r="IR50" s="1"/>
      <c r="IS50" s="1"/>
      <c r="IT50" s="1"/>
      <c r="IU50" s="1"/>
    </row>
    <row r="51" spans="1:255" s="96" customFormat="1" ht="12" customHeight="1" x14ac:dyDescent="0.25">
      <c r="A51" s="89"/>
      <c r="B51" s="124" t="s">
        <v>131</v>
      </c>
      <c r="C51" s="115"/>
      <c r="D51" s="115"/>
      <c r="E51" s="115"/>
      <c r="F51" s="116"/>
      <c r="G51" s="117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95"/>
      <c r="DA51" s="95"/>
      <c r="DB51" s="95"/>
      <c r="DC51" s="95"/>
      <c r="DD51" s="95"/>
      <c r="DE51" s="95"/>
      <c r="DF51" s="95"/>
      <c r="DG51" s="95"/>
      <c r="DH51" s="95"/>
      <c r="DI51" s="95"/>
      <c r="DJ51" s="95"/>
      <c r="DK51" s="95"/>
      <c r="DL51" s="95"/>
      <c r="DM51" s="95"/>
      <c r="DN51" s="95"/>
      <c r="DO51" s="95"/>
      <c r="DP51" s="95"/>
      <c r="DQ51" s="95"/>
      <c r="DR51" s="95"/>
      <c r="DS51" s="95"/>
      <c r="DT51" s="95"/>
      <c r="DU51" s="95"/>
      <c r="DV51" s="95"/>
      <c r="DW51" s="95"/>
      <c r="DX51" s="95"/>
      <c r="DY51" s="95"/>
      <c r="DZ51" s="95"/>
      <c r="EA51" s="95"/>
      <c r="EB51" s="95"/>
      <c r="EC51" s="95"/>
      <c r="ED51" s="95"/>
      <c r="EE51" s="95"/>
      <c r="EF51" s="95"/>
      <c r="EG51" s="95"/>
      <c r="EH51" s="95"/>
      <c r="EI51" s="95"/>
      <c r="EJ51" s="95"/>
      <c r="EK51" s="95"/>
      <c r="EL51" s="95"/>
      <c r="EM51" s="95"/>
      <c r="EN51" s="95"/>
      <c r="EO51" s="95"/>
      <c r="EP51" s="95"/>
      <c r="EQ51" s="95"/>
      <c r="ER51" s="95"/>
      <c r="ES51" s="95"/>
      <c r="ET51" s="95"/>
      <c r="EU51" s="95"/>
      <c r="EV51" s="95"/>
      <c r="EW51" s="95"/>
      <c r="EX51" s="95"/>
      <c r="EY51" s="95"/>
      <c r="EZ51" s="95"/>
      <c r="FA51" s="95"/>
      <c r="FB51" s="95"/>
      <c r="FC51" s="95"/>
      <c r="FD51" s="95"/>
      <c r="FE51" s="95"/>
      <c r="FF51" s="95"/>
      <c r="FG51" s="95"/>
      <c r="FH51" s="95"/>
      <c r="FI51" s="95"/>
      <c r="FJ51" s="95"/>
      <c r="FK51" s="95"/>
      <c r="FL51" s="95"/>
      <c r="FM51" s="95"/>
      <c r="FN51" s="95"/>
      <c r="FO51" s="95"/>
      <c r="FP51" s="95"/>
      <c r="FQ51" s="95"/>
      <c r="FR51" s="95"/>
      <c r="FS51" s="95"/>
      <c r="FT51" s="95"/>
      <c r="FU51" s="95"/>
      <c r="FV51" s="95"/>
      <c r="FW51" s="95"/>
      <c r="FX51" s="95"/>
      <c r="FY51" s="95"/>
      <c r="FZ51" s="95"/>
      <c r="GA51" s="95"/>
      <c r="GB51" s="95"/>
      <c r="GC51" s="95"/>
      <c r="GD51" s="95"/>
      <c r="GE51" s="95"/>
      <c r="GF51" s="95"/>
      <c r="GG51" s="95"/>
      <c r="GH51" s="95"/>
      <c r="GI51" s="95"/>
      <c r="GJ51" s="95"/>
      <c r="GK51" s="95"/>
      <c r="GL51" s="95"/>
      <c r="GM51" s="95"/>
      <c r="GN51" s="95"/>
      <c r="GO51" s="95"/>
      <c r="GP51" s="95"/>
      <c r="GQ51" s="95"/>
      <c r="GR51" s="95"/>
      <c r="GS51" s="95"/>
      <c r="GT51" s="95"/>
      <c r="GU51" s="95"/>
      <c r="GV51" s="95"/>
      <c r="GW51" s="95"/>
      <c r="GX51" s="95"/>
      <c r="GY51" s="95"/>
      <c r="GZ51" s="95"/>
      <c r="HA51" s="95"/>
      <c r="HB51" s="95"/>
      <c r="HC51" s="95"/>
      <c r="HD51" s="95"/>
      <c r="HE51" s="95"/>
      <c r="HF51" s="95"/>
      <c r="HG51" s="95"/>
      <c r="HH51" s="95"/>
      <c r="HI51" s="95"/>
      <c r="HJ51" s="95"/>
      <c r="HK51" s="95"/>
      <c r="HL51" s="95"/>
      <c r="HM51" s="95"/>
      <c r="HN51" s="95"/>
      <c r="HO51" s="95"/>
      <c r="HP51" s="95"/>
      <c r="HQ51" s="95"/>
      <c r="HR51" s="95"/>
      <c r="HS51" s="95"/>
      <c r="HT51" s="95"/>
      <c r="HU51" s="95"/>
      <c r="HV51" s="95"/>
      <c r="HW51" s="95"/>
      <c r="HX51" s="95"/>
      <c r="HY51" s="95"/>
      <c r="HZ51" s="95"/>
      <c r="IA51" s="95"/>
      <c r="IB51" s="95"/>
      <c r="IC51" s="95"/>
      <c r="ID51" s="95"/>
      <c r="IE51" s="95"/>
      <c r="IF51" s="95"/>
      <c r="IG51" s="95"/>
      <c r="IH51" s="95"/>
      <c r="II51" s="95"/>
      <c r="IJ51" s="95"/>
      <c r="IK51" s="95"/>
      <c r="IL51" s="95"/>
      <c r="IM51" s="95"/>
      <c r="IN51" s="95"/>
      <c r="IO51" s="95"/>
      <c r="IP51" s="95"/>
      <c r="IQ51" s="95"/>
      <c r="IR51" s="95"/>
      <c r="IS51" s="95"/>
      <c r="IT51" s="95"/>
      <c r="IU51" s="95"/>
    </row>
    <row r="52" spans="1:255" s="96" customFormat="1" ht="12" customHeight="1" x14ac:dyDescent="0.25">
      <c r="A52" s="89"/>
      <c r="B52" s="114" t="s">
        <v>103</v>
      </c>
      <c r="C52" s="115" t="s">
        <v>104</v>
      </c>
      <c r="D52" s="115">
        <v>10000</v>
      </c>
      <c r="E52" s="115" t="s">
        <v>105</v>
      </c>
      <c r="F52" s="116">
        <v>180</v>
      </c>
      <c r="G52" s="117">
        <f>+F52*D52</f>
        <v>1800000</v>
      </c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  <c r="CT52" s="95"/>
      <c r="CU52" s="95"/>
      <c r="CV52" s="95"/>
      <c r="CW52" s="95"/>
      <c r="CX52" s="95"/>
      <c r="CY52" s="95"/>
      <c r="CZ52" s="95"/>
      <c r="DA52" s="95"/>
      <c r="DB52" s="95"/>
      <c r="DC52" s="95"/>
      <c r="DD52" s="95"/>
      <c r="DE52" s="95"/>
      <c r="DF52" s="95"/>
      <c r="DG52" s="95"/>
      <c r="DH52" s="95"/>
      <c r="DI52" s="95"/>
      <c r="DJ52" s="95"/>
      <c r="DK52" s="95"/>
      <c r="DL52" s="95"/>
      <c r="DM52" s="95"/>
      <c r="DN52" s="95"/>
      <c r="DO52" s="95"/>
      <c r="DP52" s="95"/>
      <c r="DQ52" s="95"/>
      <c r="DR52" s="95"/>
      <c r="DS52" s="95"/>
      <c r="DT52" s="95"/>
      <c r="DU52" s="95"/>
      <c r="DV52" s="95"/>
      <c r="DW52" s="95"/>
      <c r="DX52" s="95"/>
      <c r="DY52" s="95"/>
      <c r="DZ52" s="95"/>
      <c r="EA52" s="95"/>
      <c r="EB52" s="95"/>
      <c r="EC52" s="95"/>
      <c r="ED52" s="95"/>
      <c r="EE52" s="95"/>
      <c r="EF52" s="95"/>
      <c r="EG52" s="95"/>
      <c r="EH52" s="95"/>
      <c r="EI52" s="95"/>
      <c r="EJ52" s="95"/>
      <c r="EK52" s="95"/>
      <c r="EL52" s="95"/>
      <c r="EM52" s="95"/>
      <c r="EN52" s="95"/>
      <c r="EO52" s="95"/>
      <c r="EP52" s="95"/>
      <c r="EQ52" s="95"/>
      <c r="ER52" s="95"/>
      <c r="ES52" s="95"/>
      <c r="ET52" s="95"/>
      <c r="EU52" s="95"/>
      <c r="EV52" s="95"/>
      <c r="EW52" s="95"/>
      <c r="EX52" s="95"/>
      <c r="EY52" s="95"/>
      <c r="EZ52" s="95"/>
      <c r="FA52" s="95"/>
      <c r="FB52" s="95"/>
      <c r="FC52" s="95"/>
      <c r="FD52" s="95"/>
      <c r="FE52" s="95"/>
      <c r="FF52" s="95"/>
      <c r="FG52" s="95"/>
      <c r="FH52" s="95"/>
      <c r="FI52" s="95"/>
      <c r="FJ52" s="95"/>
      <c r="FK52" s="95"/>
      <c r="FL52" s="95"/>
      <c r="FM52" s="95"/>
      <c r="FN52" s="95"/>
      <c r="FO52" s="95"/>
      <c r="FP52" s="95"/>
      <c r="FQ52" s="95"/>
      <c r="FR52" s="95"/>
      <c r="FS52" s="95"/>
      <c r="FT52" s="95"/>
      <c r="FU52" s="95"/>
      <c r="FV52" s="95"/>
      <c r="FW52" s="95"/>
      <c r="FX52" s="95"/>
      <c r="FY52" s="95"/>
      <c r="FZ52" s="95"/>
      <c r="GA52" s="95"/>
      <c r="GB52" s="95"/>
      <c r="GC52" s="95"/>
      <c r="GD52" s="95"/>
      <c r="GE52" s="95"/>
      <c r="GF52" s="95"/>
      <c r="GG52" s="95"/>
      <c r="GH52" s="95"/>
      <c r="GI52" s="95"/>
      <c r="GJ52" s="95"/>
      <c r="GK52" s="95"/>
      <c r="GL52" s="95"/>
      <c r="GM52" s="95"/>
      <c r="GN52" s="95"/>
      <c r="GO52" s="95"/>
      <c r="GP52" s="95"/>
      <c r="GQ52" s="95"/>
      <c r="GR52" s="95"/>
      <c r="GS52" s="95"/>
      <c r="GT52" s="95"/>
      <c r="GU52" s="95"/>
      <c r="GV52" s="95"/>
      <c r="GW52" s="95"/>
      <c r="GX52" s="95"/>
      <c r="GY52" s="95"/>
      <c r="GZ52" s="95"/>
      <c r="HA52" s="95"/>
      <c r="HB52" s="95"/>
      <c r="HC52" s="95"/>
      <c r="HD52" s="95"/>
      <c r="HE52" s="95"/>
      <c r="HF52" s="95"/>
      <c r="HG52" s="95"/>
      <c r="HH52" s="95"/>
      <c r="HI52" s="95"/>
      <c r="HJ52" s="95"/>
      <c r="HK52" s="95"/>
      <c r="HL52" s="95"/>
      <c r="HM52" s="95"/>
      <c r="HN52" s="95"/>
      <c r="HO52" s="95"/>
      <c r="HP52" s="95"/>
      <c r="HQ52" s="95"/>
      <c r="HR52" s="95"/>
      <c r="HS52" s="95"/>
      <c r="HT52" s="95"/>
      <c r="HU52" s="95"/>
      <c r="HV52" s="95"/>
      <c r="HW52" s="95"/>
      <c r="HX52" s="95"/>
      <c r="HY52" s="95"/>
      <c r="HZ52" s="95"/>
      <c r="IA52" s="95"/>
      <c r="IB52" s="95"/>
      <c r="IC52" s="95"/>
      <c r="ID52" s="95"/>
      <c r="IE52" s="95"/>
      <c r="IF52" s="95"/>
      <c r="IG52" s="95"/>
      <c r="IH52" s="95"/>
      <c r="II52" s="95"/>
      <c r="IJ52" s="95"/>
      <c r="IK52" s="95"/>
      <c r="IL52" s="95"/>
      <c r="IM52" s="95"/>
      <c r="IN52" s="95"/>
      <c r="IO52" s="95"/>
      <c r="IP52" s="95"/>
      <c r="IQ52" s="95"/>
      <c r="IR52" s="95"/>
      <c r="IS52" s="95"/>
      <c r="IT52" s="95"/>
      <c r="IU52" s="95"/>
    </row>
    <row r="53" spans="1:255" s="96" customFormat="1" ht="12" customHeight="1" x14ac:dyDescent="0.25">
      <c r="A53" s="89"/>
      <c r="B53" s="124" t="s">
        <v>33</v>
      </c>
      <c r="C53" s="115"/>
      <c r="D53" s="115"/>
      <c r="E53" s="115"/>
      <c r="F53" s="116"/>
      <c r="G53" s="117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95"/>
      <c r="DM53" s="95"/>
      <c r="DN53" s="95"/>
      <c r="DO53" s="95"/>
      <c r="DP53" s="95"/>
      <c r="DQ53" s="95"/>
      <c r="DR53" s="95"/>
      <c r="DS53" s="95"/>
      <c r="DT53" s="95"/>
      <c r="DU53" s="95"/>
      <c r="DV53" s="95"/>
      <c r="DW53" s="95"/>
      <c r="DX53" s="95"/>
      <c r="DY53" s="95"/>
      <c r="DZ53" s="95"/>
      <c r="EA53" s="95"/>
      <c r="EB53" s="95"/>
      <c r="EC53" s="95"/>
      <c r="ED53" s="95"/>
      <c r="EE53" s="95"/>
      <c r="EF53" s="95"/>
      <c r="EG53" s="95"/>
      <c r="EH53" s="95"/>
      <c r="EI53" s="95"/>
      <c r="EJ53" s="95"/>
      <c r="EK53" s="95"/>
      <c r="EL53" s="95"/>
      <c r="EM53" s="95"/>
      <c r="EN53" s="95"/>
      <c r="EO53" s="95"/>
      <c r="EP53" s="95"/>
      <c r="EQ53" s="95"/>
      <c r="ER53" s="95"/>
      <c r="ES53" s="95"/>
      <c r="ET53" s="95"/>
      <c r="EU53" s="95"/>
      <c r="EV53" s="95"/>
      <c r="EW53" s="95"/>
      <c r="EX53" s="95"/>
      <c r="EY53" s="95"/>
      <c r="EZ53" s="95"/>
      <c r="FA53" s="95"/>
      <c r="FB53" s="95"/>
      <c r="FC53" s="95"/>
      <c r="FD53" s="95"/>
      <c r="FE53" s="95"/>
      <c r="FF53" s="95"/>
      <c r="FG53" s="95"/>
      <c r="FH53" s="95"/>
      <c r="FI53" s="95"/>
      <c r="FJ53" s="95"/>
      <c r="FK53" s="95"/>
      <c r="FL53" s="95"/>
      <c r="FM53" s="95"/>
      <c r="FN53" s="95"/>
      <c r="FO53" s="95"/>
      <c r="FP53" s="95"/>
      <c r="FQ53" s="95"/>
      <c r="FR53" s="95"/>
      <c r="FS53" s="95"/>
      <c r="FT53" s="95"/>
      <c r="FU53" s="95"/>
      <c r="FV53" s="95"/>
      <c r="FW53" s="95"/>
      <c r="FX53" s="95"/>
      <c r="FY53" s="95"/>
      <c r="FZ53" s="95"/>
      <c r="GA53" s="95"/>
      <c r="GB53" s="95"/>
      <c r="GC53" s="95"/>
      <c r="GD53" s="95"/>
      <c r="GE53" s="95"/>
      <c r="GF53" s="95"/>
      <c r="GG53" s="95"/>
      <c r="GH53" s="95"/>
      <c r="GI53" s="95"/>
      <c r="GJ53" s="95"/>
      <c r="GK53" s="95"/>
      <c r="GL53" s="95"/>
      <c r="GM53" s="95"/>
      <c r="GN53" s="95"/>
      <c r="GO53" s="95"/>
      <c r="GP53" s="95"/>
      <c r="GQ53" s="95"/>
      <c r="GR53" s="95"/>
      <c r="GS53" s="95"/>
      <c r="GT53" s="95"/>
      <c r="GU53" s="95"/>
      <c r="GV53" s="95"/>
      <c r="GW53" s="95"/>
      <c r="GX53" s="95"/>
      <c r="GY53" s="95"/>
      <c r="GZ53" s="95"/>
      <c r="HA53" s="95"/>
      <c r="HB53" s="95"/>
      <c r="HC53" s="95"/>
      <c r="HD53" s="95"/>
      <c r="HE53" s="95"/>
      <c r="HF53" s="95"/>
      <c r="HG53" s="95"/>
      <c r="HH53" s="95"/>
      <c r="HI53" s="95"/>
      <c r="HJ53" s="95"/>
      <c r="HK53" s="95"/>
      <c r="HL53" s="95"/>
      <c r="HM53" s="95"/>
      <c r="HN53" s="95"/>
      <c r="HO53" s="95"/>
      <c r="HP53" s="95"/>
      <c r="HQ53" s="95"/>
      <c r="HR53" s="95"/>
      <c r="HS53" s="95"/>
      <c r="HT53" s="95"/>
      <c r="HU53" s="95"/>
      <c r="HV53" s="95"/>
      <c r="HW53" s="95"/>
      <c r="HX53" s="95"/>
      <c r="HY53" s="95"/>
      <c r="HZ53" s="95"/>
      <c r="IA53" s="95"/>
      <c r="IB53" s="95"/>
      <c r="IC53" s="95"/>
      <c r="ID53" s="95"/>
      <c r="IE53" s="95"/>
      <c r="IF53" s="95"/>
      <c r="IG53" s="95"/>
      <c r="IH53" s="95"/>
      <c r="II53" s="95"/>
      <c r="IJ53" s="95"/>
      <c r="IK53" s="95"/>
      <c r="IL53" s="95"/>
      <c r="IM53" s="95"/>
      <c r="IN53" s="95"/>
      <c r="IO53" s="95"/>
      <c r="IP53" s="95"/>
      <c r="IQ53" s="95"/>
      <c r="IR53" s="95"/>
      <c r="IS53" s="95"/>
      <c r="IT53" s="95"/>
      <c r="IU53" s="95"/>
    </row>
    <row r="54" spans="1:255" s="96" customFormat="1" ht="12" customHeight="1" x14ac:dyDescent="0.25">
      <c r="A54" s="89"/>
      <c r="B54" s="114" t="s">
        <v>106</v>
      </c>
      <c r="C54" s="115" t="s">
        <v>34</v>
      </c>
      <c r="D54" s="115">
        <v>450</v>
      </c>
      <c r="E54" s="115" t="s">
        <v>105</v>
      </c>
      <c r="F54" s="116">
        <v>1160</v>
      </c>
      <c r="G54" s="117">
        <f>+F54*D54</f>
        <v>522000</v>
      </c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5"/>
      <c r="DT54" s="95"/>
      <c r="DU54" s="95"/>
      <c r="DV54" s="95"/>
      <c r="DW54" s="95"/>
      <c r="DX54" s="95"/>
      <c r="DY54" s="95"/>
      <c r="DZ54" s="95"/>
      <c r="EA54" s="95"/>
      <c r="EB54" s="95"/>
      <c r="EC54" s="95"/>
      <c r="ED54" s="95"/>
      <c r="EE54" s="95"/>
      <c r="EF54" s="95"/>
      <c r="EG54" s="95"/>
      <c r="EH54" s="95"/>
      <c r="EI54" s="95"/>
      <c r="EJ54" s="95"/>
      <c r="EK54" s="95"/>
      <c r="EL54" s="95"/>
      <c r="EM54" s="95"/>
      <c r="EN54" s="95"/>
      <c r="EO54" s="95"/>
      <c r="EP54" s="95"/>
      <c r="EQ54" s="95"/>
      <c r="ER54" s="95"/>
      <c r="ES54" s="95"/>
      <c r="ET54" s="95"/>
      <c r="EU54" s="95"/>
      <c r="EV54" s="95"/>
      <c r="EW54" s="95"/>
      <c r="EX54" s="95"/>
      <c r="EY54" s="95"/>
      <c r="EZ54" s="95"/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95"/>
      <c r="FL54" s="95"/>
      <c r="FM54" s="95"/>
      <c r="FN54" s="95"/>
      <c r="FO54" s="95"/>
      <c r="FP54" s="95"/>
      <c r="FQ54" s="95"/>
      <c r="FR54" s="95"/>
      <c r="FS54" s="95"/>
      <c r="FT54" s="95"/>
      <c r="FU54" s="95"/>
      <c r="FV54" s="95"/>
      <c r="FW54" s="95"/>
      <c r="FX54" s="95"/>
      <c r="FY54" s="95"/>
      <c r="FZ54" s="95"/>
      <c r="GA54" s="95"/>
      <c r="GB54" s="95"/>
      <c r="GC54" s="95"/>
      <c r="GD54" s="95"/>
      <c r="GE54" s="95"/>
      <c r="GF54" s="95"/>
      <c r="GG54" s="95"/>
      <c r="GH54" s="95"/>
      <c r="GI54" s="95"/>
      <c r="GJ54" s="95"/>
      <c r="GK54" s="95"/>
      <c r="GL54" s="95"/>
      <c r="GM54" s="95"/>
      <c r="GN54" s="95"/>
      <c r="GO54" s="95"/>
      <c r="GP54" s="95"/>
      <c r="GQ54" s="95"/>
      <c r="GR54" s="95"/>
      <c r="GS54" s="95"/>
      <c r="GT54" s="95"/>
      <c r="GU54" s="95"/>
      <c r="GV54" s="95"/>
      <c r="GW54" s="95"/>
      <c r="GX54" s="95"/>
      <c r="GY54" s="95"/>
      <c r="GZ54" s="95"/>
      <c r="HA54" s="95"/>
      <c r="HB54" s="95"/>
      <c r="HC54" s="95"/>
      <c r="HD54" s="95"/>
      <c r="HE54" s="95"/>
      <c r="HF54" s="95"/>
      <c r="HG54" s="95"/>
      <c r="HH54" s="95"/>
      <c r="HI54" s="95"/>
      <c r="HJ54" s="95"/>
      <c r="HK54" s="95"/>
      <c r="HL54" s="95"/>
      <c r="HM54" s="95"/>
      <c r="HN54" s="95"/>
      <c r="HO54" s="95"/>
      <c r="HP54" s="95"/>
      <c r="HQ54" s="95"/>
      <c r="HR54" s="95"/>
      <c r="HS54" s="95"/>
      <c r="HT54" s="95"/>
      <c r="HU54" s="95"/>
      <c r="HV54" s="95"/>
      <c r="HW54" s="95"/>
      <c r="HX54" s="95"/>
      <c r="HY54" s="95"/>
      <c r="HZ54" s="95"/>
      <c r="IA54" s="95"/>
      <c r="IB54" s="95"/>
      <c r="IC54" s="95"/>
      <c r="ID54" s="95"/>
      <c r="IE54" s="95"/>
      <c r="IF54" s="95"/>
      <c r="IG54" s="95"/>
      <c r="IH54" s="95"/>
      <c r="II54" s="95"/>
      <c r="IJ54" s="95"/>
      <c r="IK54" s="95"/>
      <c r="IL54" s="95"/>
      <c r="IM54" s="95"/>
      <c r="IN54" s="95"/>
      <c r="IO54" s="95"/>
      <c r="IP54" s="95"/>
      <c r="IQ54" s="95"/>
      <c r="IR54" s="95"/>
      <c r="IS54" s="95"/>
      <c r="IT54" s="95"/>
      <c r="IU54" s="95"/>
    </row>
    <row r="55" spans="1:255" s="96" customFormat="1" ht="12" customHeight="1" x14ac:dyDescent="0.25">
      <c r="A55" s="89"/>
      <c r="B55" s="114" t="s">
        <v>107</v>
      </c>
      <c r="C55" s="115" t="s">
        <v>34</v>
      </c>
      <c r="D55" s="115">
        <v>300</v>
      </c>
      <c r="E55" s="115" t="s">
        <v>85</v>
      </c>
      <c r="F55" s="116">
        <v>1200</v>
      </c>
      <c r="G55" s="117">
        <f>+F55*D55</f>
        <v>360000</v>
      </c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5"/>
      <c r="CT55" s="95"/>
      <c r="CU55" s="95"/>
      <c r="CV55" s="95"/>
      <c r="CW55" s="95"/>
      <c r="CX55" s="95"/>
      <c r="CY55" s="95"/>
      <c r="CZ55" s="95"/>
      <c r="DA55" s="95"/>
      <c r="DB55" s="95"/>
      <c r="DC55" s="95"/>
      <c r="DD55" s="95"/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95"/>
      <c r="DS55" s="95"/>
      <c r="DT55" s="95"/>
      <c r="DU55" s="95"/>
      <c r="DV55" s="95"/>
      <c r="DW55" s="95"/>
      <c r="DX55" s="95"/>
      <c r="DY55" s="95"/>
      <c r="DZ55" s="95"/>
      <c r="EA55" s="95"/>
      <c r="EB55" s="95"/>
      <c r="EC55" s="95"/>
      <c r="ED55" s="95"/>
      <c r="EE55" s="95"/>
      <c r="EF55" s="95"/>
      <c r="EG55" s="95"/>
      <c r="EH55" s="95"/>
      <c r="EI55" s="95"/>
      <c r="EJ55" s="95"/>
      <c r="EK55" s="95"/>
      <c r="EL55" s="95"/>
      <c r="EM55" s="95"/>
      <c r="EN55" s="95"/>
      <c r="EO55" s="95"/>
      <c r="EP55" s="95"/>
      <c r="EQ55" s="95"/>
      <c r="ER55" s="95"/>
      <c r="ES55" s="95"/>
      <c r="ET55" s="95"/>
      <c r="EU55" s="95"/>
      <c r="EV55" s="95"/>
      <c r="EW55" s="95"/>
      <c r="EX55" s="95"/>
      <c r="EY55" s="95"/>
      <c r="EZ55" s="95"/>
      <c r="FA55" s="95"/>
      <c r="FB55" s="95"/>
      <c r="FC55" s="95"/>
      <c r="FD55" s="95"/>
      <c r="FE55" s="95"/>
      <c r="FF55" s="95"/>
      <c r="FG55" s="95"/>
      <c r="FH55" s="95"/>
      <c r="FI55" s="95"/>
      <c r="FJ55" s="95"/>
      <c r="FK55" s="95"/>
      <c r="FL55" s="95"/>
      <c r="FM55" s="95"/>
      <c r="FN55" s="95"/>
      <c r="FO55" s="95"/>
      <c r="FP55" s="95"/>
      <c r="FQ55" s="95"/>
      <c r="FR55" s="95"/>
      <c r="FS55" s="95"/>
      <c r="FT55" s="95"/>
      <c r="FU55" s="95"/>
      <c r="FV55" s="95"/>
      <c r="FW55" s="95"/>
      <c r="FX55" s="95"/>
      <c r="FY55" s="95"/>
      <c r="FZ55" s="95"/>
      <c r="GA55" s="95"/>
      <c r="GB55" s="95"/>
      <c r="GC55" s="95"/>
      <c r="GD55" s="95"/>
      <c r="GE55" s="95"/>
      <c r="GF55" s="95"/>
      <c r="GG55" s="95"/>
      <c r="GH55" s="95"/>
      <c r="GI55" s="95"/>
      <c r="GJ55" s="95"/>
      <c r="GK55" s="95"/>
      <c r="GL55" s="95"/>
      <c r="GM55" s="95"/>
      <c r="GN55" s="95"/>
      <c r="GO55" s="95"/>
      <c r="GP55" s="95"/>
      <c r="GQ55" s="95"/>
      <c r="GR55" s="95"/>
      <c r="GS55" s="95"/>
      <c r="GT55" s="95"/>
      <c r="GU55" s="95"/>
      <c r="GV55" s="95"/>
      <c r="GW55" s="95"/>
      <c r="GX55" s="95"/>
      <c r="GY55" s="95"/>
      <c r="GZ55" s="95"/>
      <c r="HA55" s="95"/>
      <c r="HB55" s="95"/>
      <c r="HC55" s="95"/>
      <c r="HD55" s="95"/>
      <c r="HE55" s="95"/>
      <c r="HF55" s="95"/>
      <c r="HG55" s="95"/>
      <c r="HH55" s="95"/>
      <c r="HI55" s="95"/>
      <c r="HJ55" s="95"/>
      <c r="HK55" s="95"/>
      <c r="HL55" s="95"/>
      <c r="HM55" s="95"/>
      <c r="HN55" s="95"/>
      <c r="HO55" s="95"/>
      <c r="HP55" s="95"/>
      <c r="HQ55" s="95"/>
      <c r="HR55" s="95"/>
      <c r="HS55" s="95"/>
      <c r="HT55" s="95"/>
      <c r="HU55" s="95"/>
      <c r="HV55" s="95"/>
      <c r="HW55" s="95"/>
      <c r="HX55" s="95"/>
      <c r="HY55" s="95"/>
      <c r="HZ55" s="95"/>
      <c r="IA55" s="95"/>
      <c r="IB55" s="95"/>
      <c r="IC55" s="95"/>
      <c r="ID55" s="95"/>
      <c r="IE55" s="95"/>
      <c r="IF55" s="95"/>
      <c r="IG55" s="95"/>
      <c r="IH55" s="95"/>
      <c r="II55" s="95"/>
      <c r="IJ55" s="95"/>
      <c r="IK55" s="95"/>
      <c r="IL55" s="95"/>
      <c r="IM55" s="95"/>
      <c r="IN55" s="95"/>
      <c r="IO55" s="95"/>
      <c r="IP55" s="95"/>
      <c r="IQ55" s="95"/>
      <c r="IR55" s="95"/>
      <c r="IS55" s="95"/>
      <c r="IT55" s="95"/>
      <c r="IU55" s="95"/>
    </row>
    <row r="56" spans="1:255" s="96" customFormat="1" ht="12" customHeight="1" x14ac:dyDescent="0.25">
      <c r="A56" s="89"/>
      <c r="B56" s="114" t="s">
        <v>108</v>
      </c>
      <c r="C56" s="115" t="s">
        <v>34</v>
      </c>
      <c r="D56" s="115">
        <v>350</v>
      </c>
      <c r="E56" s="115" t="s">
        <v>85</v>
      </c>
      <c r="F56" s="116">
        <v>1920</v>
      </c>
      <c r="G56" s="117">
        <f>+F56*D56</f>
        <v>672000</v>
      </c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5"/>
      <c r="DA56" s="95"/>
      <c r="DB56" s="95"/>
      <c r="DC56" s="95"/>
      <c r="DD56" s="95"/>
      <c r="DE56" s="95"/>
      <c r="DF56" s="95"/>
      <c r="DG56" s="95"/>
      <c r="DH56" s="95"/>
      <c r="DI56" s="95"/>
      <c r="DJ56" s="95"/>
      <c r="DK56" s="95"/>
      <c r="DL56" s="95"/>
      <c r="DM56" s="95"/>
      <c r="DN56" s="95"/>
      <c r="DO56" s="95"/>
      <c r="DP56" s="95"/>
      <c r="DQ56" s="95"/>
      <c r="DR56" s="95"/>
      <c r="DS56" s="95"/>
      <c r="DT56" s="95"/>
      <c r="DU56" s="95"/>
      <c r="DV56" s="95"/>
      <c r="DW56" s="95"/>
      <c r="DX56" s="95"/>
      <c r="DY56" s="95"/>
      <c r="DZ56" s="95"/>
      <c r="EA56" s="95"/>
      <c r="EB56" s="95"/>
      <c r="EC56" s="95"/>
      <c r="ED56" s="95"/>
      <c r="EE56" s="95"/>
      <c r="EF56" s="95"/>
      <c r="EG56" s="95"/>
      <c r="EH56" s="95"/>
      <c r="EI56" s="95"/>
      <c r="EJ56" s="95"/>
      <c r="EK56" s="95"/>
      <c r="EL56" s="95"/>
      <c r="EM56" s="95"/>
      <c r="EN56" s="95"/>
      <c r="EO56" s="95"/>
      <c r="EP56" s="95"/>
      <c r="EQ56" s="95"/>
      <c r="ER56" s="95"/>
      <c r="ES56" s="95"/>
      <c r="ET56" s="95"/>
      <c r="EU56" s="95"/>
      <c r="EV56" s="95"/>
      <c r="EW56" s="95"/>
      <c r="EX56" s="95"/>
      <c r="EY56" s="95"/>
      <c r="EZ56" s="95"/>
      <c r="FA56" s="95"/>
      <c r="FB56" s="95"/>
      <c r="FC56" s="95"/>
      <c r="FD56" s="95"/>
      <c r="FE56" s="95"/>
      <c r="FF56" s="95"/>
      <c r="FG56" s="95"/>
      <c r="FH56" s="95"/>
      <c r="FI56" s="95"/>
      <c r="FJ56" s="95"/>
      <c r="FK56" s="95"/>
      <c r="FL56" s="95"/>
      <c r="FM56" s="95"/>
      <c r="FN56" s="95"/>
      <c r="FO56" s="95"/>
      <c r="FP56" s="95"/>
      <c r="FQ56" s="95"/>
      <c r="FR56" s="95"/>
      <c r="FS56" s="95"/>
      <c r="FT56" s="95"/>
      <c r="FU56" s="95"/>
      <c r="FV56" s="95"/>
      <c r="FW56" s="95"/>
      <c r="FX56" s="95"/>
      <c r="FY56" s="95"/>
      <c r="FZ56" s="95"/>
      <c r="GA56" s="95"/>
      <c r="GB56" s="95"/>
      <c r="GC56" s="95"/>
      <c r="GD56" s="95"/>
      <c r="GE56" s="95"/>
      <c r="GF56" s="95"/>
      <c r="GG56" s="95"/>
      <c r="GH56" s="95"/>
      <c r="GI56" s="95"/>
      <c r="GJ56" s="95"/>
      <c r="GK56" s="95"/>
      <c r="GL56" s="95"/>
      <c r="GM56" s="95"/>
      <c r="GN56" s="95"/>
      <c r="GO56" s="95"/>
      <c r="GP56" s="95"/>
      <c r="GQ56" s="95"/>
      <c r="GR56" s="95"/>
      <c r="GS56" s="95"/>
      <c r="GT56" s="95"/>
      <c r="GU56" s="95"/>
      <c r="GV56" s="95"/>
      <c r="GW56" s="95"/>
      <c r="GX56" s="95"/>
      <c r="GY56" s="95"/>
      <c r="GZ56" s="95"/>
      <c r="HA56" s="95"/>
      <c r="HB56" s="95"/>
      <c r="HC56" s="95"/>
      <c r="HD56" s="95"/>
      <c r="HE56" s="95"/>
      <c r="HF56" s="95"/>
      <c r="HG56" s="95"/>
      <c r="HH56" s="95"/>
      <c r="HI56" s="95"/>
      <c r="HJ56" s="95"/>
      <c r="HK56" s="95"/>
      <c r="HL56" s="95"/>
      <c r="HM56" s="95"/>
      <c r="HN56" s="95"/>
      <c r="HO56" s="95"/>
      <c r="HP56" s="95"/>
      <c r="HQ56" s="95"/>
      <c r="HR56" s="95"/>
      <c r="HS56" s="95"/>
      <c r="HT56" s="95"/>
      <c r="HU56" s="95"/>
      <c r="HV56" s="95"/>
      <c r="HW56" s="95"/>
      <c r="HX56" s="95"/>
      <c r="HY56" s="95"/>
      <c r="HZ56" s="95"/>
      <c r="IA56" s="95"/>
      <c r="IB56" s="95"/>
      <c r="IC56" s="95"/>
      <c r="ID56" s="95"/>
      <c r="IE56" s="95"/>
      <c r="IF56" s="95"/>
      <c r="IG56" s="95"/>
      <c r="IH56" s="95"/>
      <c r="II56" s="95"/>
      <c r="IJ56" s="95"/>
      <c r="IK56" s="95"/>
      <c r="IL56" s="95"/>
      <c r="IM56" s="95"/>
      <c r="IN56" s="95"/>
      <c r="IO56" s="95"/>
      <c r="IP56" s="95"/>
      <c r="IQ56" s="95"/>
      <c r="IR56" s="95"/>
      <c r="IS56" s="95"/>
      <c r="IT56" s="95"/>
      <c r="IU56" s="95"/>
    </row>
    <row r="57" spans="1:255" s="96" customFormat="1" ht="12" customHeight="1" x14ac:dyDescent="0.25">
      <c r="A57" s="89"/>
      <c r="B57" s="124" t="s">
        <v>109</v>
      </c>
      <c r="C57" s="115"/>
      <c r="D57" s="115"/>
      <c r="E57" s="115"/>
      <c r="F57" s="116"/>
      <c r="G57" s="117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95"/>
      <c r="CO57" s="95"/>
      <c r="CP57" s="95"/>
      <c r="CQ57" s="95"/>
      <c r="CR57" s="95"/>
      <c r="CS57" s="95"/>
      <c r="CT57" s="95"/>
      <c r="CU57" s="95"/>
      <c r="CV57" s="95"/>
      <c r="CW57" s="95"/>
      <c r="CX57" s="95"/>
      <c r="CY57" s="95"/>
      <c r="CZ57" s="95"/>
      <c r="DA57" s="95"/>
      <c r="DB57" s="95"/>
      <c r="DC57" s="95"/>
      <c r="DD57" s="95"/>
      <c r="DE57" s="95"/>
      <c r="DF57" s="95"/>
      <c r="DG57" s="95"/>
      <c r="DH57" s="95"/>
      <c r="DI57" s="95"/>
      <c r="DJ57" s="95"/>
      <c r="DK57" s="95"/>
      <c r="DL57" s="95"/>
      <c r="DM57" s="95"/>
      <c r="DN57" s="95"/>
      <c r="DO57" s="95"/>
      <c r="DP57" s="95"/>
      <c r="DQ57" s="95"/>
      <c r="DR57" s="95"/>
      <c r="DS57" s="95"/>
      <c r="DT57" s="95"/>
      <c r="DU57" s="95"/>
      <c r="DV57" s="95"/>
      <c r="DW57" s="95"/>
      <c r="DX57" s="95"/>
      <c r="DY57" s="95"/>
      <c r="DZ57" s="95"/>
      <c r="EA57" s="95"/>
      <c r="EB57" s="95"/>
      <c r="EC57" s="95"/>
      <c r="ED57" s="95"/>
      <c r="EE57" s="95"/>
      <c r="EF57" s="95"/>
      <c r="EG57" s="95"/>
      <c r="EH57" s="95"/>
      <c r="EI57" s="95"/>
      <c r="EJ57" s="95"/>
      <c r="EK57" s="95"/>
      <c r="EL57" s="95"/>
      <c r="EM57" s="95"/>
      <c r="EN57" s="95"/>
      <c r="EO57" s="95"/>
      <c r="EP57" s="95"/>
      <c r="EQ57" s="95"/>
      <c r="ER57" s="95"/>
      <c r="ES57" s="95"/>
      <c r="ET57" s="95"/>
      <c r="EU57" s="95"/>
      <c r="EV57" s="95"/>
      <c r="EW57" s="95"/>
      <c r="EX57" s="95"/>
      <c r="EY57" s="95"/>
      <c r="EZ57" s="95"/>
      <c r="FA57" s="95"/>
      <c r="FB57" s="95"/>
      <c r="FC57" s="95"/>
      <c r="FD57" s="95"/>
      <c r="FE57" s="95"/>
      <c r="FF57" s="95"/>
      <c r="FG57" s="95"/>
      <c r="FH57" s="95"/>
      <c r="FI57" s="95"/>
      <c r="FJ57" s="95"/>
      <c r="FK57" s="95"/>
      <c r="FL57" s="95"/>
      <c r="FM57" s="95"/>
      <c r="FN57" s="95"/>
      <c r="FO57" s="95"/>
      <c r="FP57" s="95"/>
      <c r="FQ57" s="95"/>
      <c r="FR57" s="95"/>
      <c r="FS57" s="95"/>
      <c r="FT57" s="95"/>
      <c r="FU57" s="95"/>
      <c r="FV57" s="95"/>
      <c r="FW57" s="95"/>
      <c r="FX57" s="95"/>
      <c r="FY57" s="95"/>
      <c r="FZ57" s="95"/>
      <c r="GA57" s="95"/>
      <c r="GB57" s="95"/>
      <c r="GC57" s="95"/>
      <c r="GD57" s="95"/>
      <c r="GE57" s="95"/>
      <c r="GF57" s="95"/>
      <c r="GG57" s="95"/>
      <c r="GH57" s="95"/>
      <c r="GI57" s="95"/>
      <c r="GJ57" s="95"/>
      <c r="GK57" s="95"/>
      <c r="GL57" s="95"/>
      <c r="GM57" s="95"/>
      <c r="GN57" s="95"/>
      <c r="GO57" s="95"/>
      <c r="GP57" s="95"/>
      <c r="GQ57" s="95"/>
      <c r="GR57" s="95"/>
      <c r="GS57" s="95"/>
      <c r="GT57" s="95"/>
      <c r="GU57" s="95"/>
      <c r="GV57" s="95"/>
      <c r="GW57" s="95"/>
      <c r="GX57" s="95"/>
      <c r="GY57" s="95"/>
      <c r="GZ57" s="95"/>
      <c r="HA57" s="95"/>
      <c r="HB57" s="95"/>
      <c r="HC57" s="95"/>
      <c r="HD57" s="95"/>
      <c r="HE57" s="95"/>
      <c r="HF57" s="95"/>
      <c r="HG57" s="95"/>
      <c r="HH57" s="95"/>
      <c r="HI57" s="95"/>
      <c r="HJ57" s="95"/>
      <c r="HK57" s="95"/>
      <c r="HL57" s="95"/>
      <c r="HM57" s="95"/>
      <c r="HN57" s="95"/>
      <c r="HO57" s="95"/>
      <c r="HP57" s="95"/>
      <c r="HQ57" s="95"/>
      <c r="HR57" s="95"/>
      <c r="HS57" s="95"/>
      <c r="HT57" s="95"/>
      <c r="HU57" s="95"/>
      <c r="HV57" s="95"/>
      <c r="HW57" s="95"/>
      <c r="HX57" s="95"/>
      <c r="HY57" s="95"/>
      <c r="HZ57" s="95"/>
      <c r="IA57" s="95"/>
      <c r="IB57" s="95"/>
      <c r="IC57" s="95"/>
      <c r="ID57" s="95"/>
      <c r="IE57" s="95"/>
      <c r="IF57" s="95"/>
      <c r="IG57" s="95"/>
      <c r="IH57" s="95"/>
      <c r="II57" s="95"/>
      <c r="IJ57" s="95"/>
      <c r="IK57" s="95"/>
      <c r="IL57" s="95"/>
      <c r="IM57" s="95"/>
      <c r="IN57" s="95"/>
      <c r="IO57" s="95"/>
      <c r="IP57" s="95"/>
      <c r="IQ57" s="95"/>
      <c r="IR57" s="95"/>
      <c r="IS57" s="95"/>
      <c r="IT57" s="95"/>
      <c r="IU57" s="95"/>
    </row>
    <row r="58" spans="1:255" s="96" customFormat="1" ht="12" customHeight="1" x14ac:dyDescent="0.25">
      <c r="A58" s="89"/>
      <c r="B58" s="114" t="s">
        <v>110</v>
      </c>
      <c r="C58" s="115" t="s">
        <v>34</v>
      </c>
      <c r="D58" s="115">
        <v>3</v>
      </c>
      <c r="E58" s="115" t="s">
        <v>83</v>
      </c>
      <c r="F58" s="116">
        <v>87700</v>
      </c>
      <c r="G58" s="117">
        <f>+F58*D58</f>
        <v>263100</v>
      </c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5"/>
      <c r="CL58" s="95"/>
      <c r="CM58" s="95"/>
      <c r="CN58" s="95"/>
      <c r="CO58" s="95"/>
      <c r="CP58" s="95"/>
      <c r="CQ58" s="95"/>
      <c r="CR58" s="95"/>
      <c r="CS58" s="95"/>
      <c r="CT58" s="95"/>
      <c r="CU58" s="95"/>
      <c r="CV58" s="95"/>
      <c r="CW58" s="95"/>
      <c r="CX58" s="95"/>
      <c r="CY58" s="95"/>
      <c r="CZ58" s="95"/>
      <c r="DA58" s="95"/>
      <c r="DB58" s="95"/>
      <c r="DC58" s="95"/>
      <c r="DD58" s="95"/>
      <c r="DE58" s="95"/>
      <c r="DF58" s="95"/>
      <c r="DG58" s="95"/>
      <c r="DH58" s="95"/>
      <c r="DI58" s="95"/>
      <c r="DJ58" s="95"/>
      <c r="DK58" s="95"/>
      <c r="DL58" s="95"/>
      <c r="DM58" s="95"/>
      <c r="DN58" s="95"/>
      <c r="DO58" s="95"/>
      <c r="DP58" s="95"/>
      <c r="DQ58" s="95"/>
      <c r="DR58" s="95"/>
      <c r="DS58" s="95"/>
      <c r="DT58" s="95"/>
      <c r="DU58" s="95"/>
      <c r="DV58" s="95"/>
      <c r="DW58" s="95"/>
      <c r="DX58" s="95"/>
      <c r="DY58" s="95"/>
      <c r="DZ58" s="95"/>
      <c r="EA58" s="95"/>
      <c r="EB58" s="95"/>
      <c r="EC58" s="95"/>
      <c r="ED58" s="95"/>
      <c r="EE58" s="95"/>
      <c r="EF58" s="95"/>
      <c r="EG58" s="95"/>
      <c r="EH58" s="95"/>
      <c r="EI58" s="95"/>
      <c r="EJ58" s="95"/>
      <c r="EK58" s="95"/>
      <c r="EL58" s="95"/>
      <c r="EM58" s="95"/>
      <c r="EN58" s="95"/>
      <c r="EO58" s="95"/>
      <c r="EP58" s="95"/>
      <c r="EQ58" s="95"/>
      <c r="ER58" s="95"/>
      <c r="ES58" s="95"/>
      <c r="ET58" s="95"/>
      <c r="EU58" s="95"/>
      <c r="EV58" s="95"/>
      <c r="EW58" s="95"/>
      <c r="EX58" s="95"/>
      <c r="EY58" s="95"/>
      <c r="EZ58" s="95"/>
      <c r="FA58" s="95"/>
      <c r="FB58" s="95"/>
      <c r="FC58" s="95"/>
      <c r="FD58" s="95"/>
      <c r="FE58" s="95"/>
      <c r="FF58" s="95"/>
      <c r="FG58" s="95"/>
      <c r="FH58" s="95"/>
      <c r="FI58" s="95"/>
      <c r="FJ58" s="95"/>
      <c r="FK58" s="95"/>
      <c r="FL58" s="95"/>
      <c r="FM58" s="95"/>
      <c r="FN58" s="95"/>
      <c r="FO58" s="95"/>
      <c r="FP58" s="95"/>
      <c r="FQ58" s="95"/>
      <c r="FR58" s="95"/>
      <c r="FS58" s="95"/>
      <c r="FT58" s="95"/>
      <c r="FU58" s="95"/>
      <c r="FV58" s="95"/>
      <c r="FW58" s="95"/>
      <c r="FX58" s="95"/>
      <c r="FY58" s="95"/>
      <c r="FZ58" s="95"/>
      <c r="GA58" s="95"/>
      <c r="GB58" s="95"/>
      <c r="GC58" s="95"/>
      <c r="GD58" s="95"/>
      <c r="GE58" s="95"/>
      <c r="GF58" s="95"/>
      <c r="GG58" s="95"/>
      <c r="GH58" s="95"/>
      <c r="GI58" s="95"/>
      <c r="GJ58" s="95"/>
      <c r="GK58" s="95"/>
      <c r="GL58" s="95"/>
      <c r="GM58" s="95"/>
      <c r="GN58" s="95"/>
      <c r="GO58" s="95"/>
      <c r="GP58" s="95"/>
      <c r="GQ58" s="95"/>
      <c r="GR58" s="95"/>
      <c r="GS58" s="95"/>
      <c r="GT58" s="95"/>
      <c r="GU58" s="95"/>
      <c r="GV58" s="95"/>
      <c r="GW58" s="95"/>
      <c r="GX58" s="95"/>
      <c r="GY58" s="95"/>
      <c r="GZ58" s="95"/>
      <c r="HA58" s="95"/>
      <c r="HB58" s="95"/>
      <c r="HC58" s="95"/>
      <c r="HD58" s="95"/>
      <c r="HE58" s="95"/>
      <c r="HF58" s="95"/>
      <c r="HG58" s="95"/>
      <c r="HH58" s="95"/>
      <c r="HI58" s="95"/>
      <c r="HJ58" s="95"/>
      <c r="HK58" s="95"/>
      <c r="HL58" s="95"/>
      <c r="HM58" s="95"/>
      <c r="HN58" s="95"/>
      <c r="HO58" s="95"/>
      <c r="HP58" s="95"/>
      <c r="HQ58" s="95"/>
      <c r="HR58" s="95"/>
      <c r="HS58" s="95"/>
      <c r="HT58" s="95"/>
      <c r="HU58" s="95"/>
      <c r="HV58" s="95"/>
      <c r="HW58" s="95"/>
      <c r="HX58" s="95"/>
      <c r="HY58" s="95"/>
      <c r="HZ58" s="95"/>
      <c r="IA58" s="95"/>
      <c r="IB58" s="95"/>
      <c r="IC58" s="95"/>
      <c r="ID58" s="95"/>
      <c r="IE58" s="95"/>
      <c r="IF58" s="95"/>
      <c r="IG58" s="95"/>
      <c r="IH58" s="95"/>
      <c r="II58" s="95"/>
      <c r="IJ58" s="95"/>
      <c r="IK58" s="95"/>
      <c r="IL58" s="95"/>
      <c r="IM58" s="95"/>
      <c r="IN58" s="95"/>
      <c r="IO58" s="95"/>
      <c r="IP58" s="95"/>
      <c r="IQ58" s="95"/>
      <c r="IR58" s="95"/>
      <c r="IS58" s="95"/>
      <c r="IT58" s="95"/>
      <c r="IU58" s="95"/>
    </row>
    <row r="59" spans="1:255" s="96" customFormat="1" ht="12" customHeight="1" x14ac:dyDescent="0.25">
      <c r="A59" s="89"/>
      <c r="B59" s="114" t="s">
        <v>115</v>
      </c>
      <c r="C59" s="115" t="s">
        <v>111</v>
      </c>
      <c r="D59" s="115">
        <v>5</v>
      </c>
      <c r="E59" s="115" t="s">
        <v>87</v>
      </c>
      <c r="F59" s="116">
        <v>32000</v>
      </c>
      <c r="G59" s="117">
        <f>+D59*F59</f>
        <v>160000</v>
      </c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  <c r="CC59" s="95"/>
      <c r="CD59" s="95"/>
      <c r="CE59" s="95"/>
      <c r="CF59" s="95"/>
      <c r="CG59" s="95"/>
      <c r="CH59" s="95"/>
      <c r="CI59" s="95"/>
      <c r="CJ59" s="95"/>
      <c r="CK59" s="95"/>
      <c r="CL59" s="95"/>
      <c r="CM59" s="95"/>
      <c r="CN59" s="95"/>
      <c r="CO59" s="95"/>
      <c r="CP59" s="95"/>
      <c r="CQ59" s="95"/>
      <c r="CR59" s="95"/>
      <c r="CS59" s="95"/>
      <c r="CT59" s="95"/>
      <c r="CU59" s="95"/>
      <c r="CV59" s="95"/>
      <c r="CW59" s="95"/>
      <c r="CX59" s="95"/>
      <c r="CY59" s="95"/>
      <c r="CZ59" s="95"/>
      <c r="DA59" s="95"/>
      <c r="DB59" s="95"/>
      <c r="DC59" s="95"/>
      <c r="DD59" s="95"/>
      <c r="DE59" s="95"/>
      <c r="DF59" s="95"/>
      <c r="DG59" s="95"/>
      <c r="DH59" s="95"/>
      <c r="DI59" s="95"/>
      <c r="DJ59" s="95"/>
      <c r="DK59" s="95"/>
      <c r="DL59" s="95"/>
      <c r="DM59" s="95"/>
      <c r="DN59" s="95"/>
      <c r="DO59" s="95"/>
      <c r="DP59" s="95"/>
      <c r="DQ59" s="95"/>
      <c r="DR59" s="95"/>
      <c r="DS59" s="95"/>
      <c r="DT59" s="95"/>
      <c r="DU59" s="95"/>
      <c r="DV59" s="95"/>
      <c r="DW59" s="95"/>
      <c r="DX59" s="95"/>
      <c r="DY59" s="95"/>
      <c r="DZ59" s="95"/>
      <c r="EA59" s="95"/>
      <c r="EB59" s="95"/>
      <c r="EC59" s="95"/>
      <c r="ED59" s="95"/>
      <c r="EE59" s="95"/>
      <c r="EF59" s="95"/>
      <c r="EG59" s="95"/>
      <c r="EH59" s="95"/>
      <c r="EI59" s="95"/>
      <c r="EJ59" s="95"/>
      <c r="EK59" s="95"/>
      <c r="EL59" s="95"/>
      <c r="EM59" s="95"/>
      <c r="EN59" s="95"/>
      <c r="EO59" s="95"/>
      <c r="EP59" s="95"/>
      <c r="EQ59" s="95"/>
      <c r="ER59" s="95"/>
      <c r="ES59" s="95"/>
      <c r="ET59" s="95"/>
      <c r="EU59" s="95"/>
      <c r="EV59" s="95"/>
      <c r="EW59" s="95"/>
      <c r="EX59" s="95"/>
      <c r="EY59" s="95"/>
      <c r="EZ59" s="95"/>
      <c r="FA59" s="95"/>
      <c r="FB59" s="95"/>
      <c r="FC59" s="95"/>
      <c r="FD59" s="95"/>
      <c r="FE59" s="95"/>
      <c r="FF59" s="95"/>
      <c r="FG59" s="95"/>
      <c r="FH59" s="95"/>
      <c r="FI59" s="95"/>
      <c r="FJ59" s="95"/>
      <c r="FK59" s="95"/>
      <c r="FL59" s="95"/>
      <c r="FM59" s="95"/>
      <c r="FN59" s="95"/>
      <c r="FO59" s="95"/>
      <c r="FP59" s="95"/>
      <c r="FQ59" s="95"/>
      <c r="FR59" s="95"/>
      <c r="FS59" s="95"/>
      <c r="FT59" s="95"/>
      <c r="FU59" s="95"/>
      <c r="FV59" s="95"/>
      <c r="FW59" s="95"/>
      <c r="FX59" s="95"/>
      <c r="FY59" s="95"/>
      <c r="FZ59" s="95"/>
      <c r="GA59" s="95"/>
      <c r="GB59" s="95"/>
      <c r="GC59" s="95"/>
      <c r="GD59" s="95"/>
      <c r="GE59" s="95"/>
      <c r="GF59" s="95"/>
      <c r="GG59" s="95"/>
      <c r="GH59" s="95"/>
      <c r="GI59" s="95"/>
      <c r="GJ59" s="95"/>
      <c r="GK59" s="95"/>
      <c r="GL59" s="95"/>
      <c r="GM59" s="95"/>
      <c r="GN59" s="95"/>
      <c r="GO59" s="95"/>
      <c r="GP59" s="95"/>
      <c r="GQ59" s="95"/>
      <c r="GR59" s="95"/>
      <c r="GS59" s="95"/>
      <c r="GT59" s="95"/>
      <c r="GU59" s="95"/>
      <c r="GV59" s="95"/>
      <c r="GW59" s="95"/>
      <c r="GX59" s="95"/>
      <c r="GY59" s="95"/>
      <c r="GZ59" s="95"/>
      <c r="HA59" s="95"/>
      <c r="HB59" s="95"/>
      <c r="HC59" s="95"/>
      <c r="HD59" s="95"/>
      <c r="HE59" s="95"/>
      <c r="HF59" s="95"/>
      <c r="HG59" s="95"/>
      <c r="HH59" s="95"/>
      <c r="HI59" s="95"/>
      <c r="HJ59" s="95"/>
      <c r="HK59" s="95"/>
      <c r="HL59" s="95"/>
      <c r="HM59" s="95"/>
      <c r="HN59" s="95"/>
      <c r="HO59" s="95"/>
      <c r="HP59" s="95"/>
      <c r="HQ59" s="95"/>
      <c r="HR59" s="95"/>
      <c r="HS59" s="95"/>
      <c r="HT59" s="95"/>
      <c r="HU59" s="95"/>
      <c r="HV59" s="95"/>
      <c r="HW59" s="95"/>
      <c r="HX59" s="95"/>
      <c r="HY59" s="95"/>
      <c r="HZ59" s="95"/>
      <c r="IA59" s="95"/>
      <c r="IB59" s="95"/>
      <c r="IC59" s="95"/>
      <c r="ID59" s="95"/>
      <c r="IE59" s="95"/>
      <c r="IF59" s="95"/>
      <c r="IG59" s="95"/>
      <c r="IH59" s="95"/>
      <c r="II59" s="95"/>
      <c r="IJ59" s="95"/>
      <c r="IK59" s="95"/>
      <c r="IL59" s="95"/>
      <c r="IM59" s="95"/>
      <c r="IN59" s="95"/>
      <c r="IO59" s="95"/>
      <c r="IP59" s="95"/>
      <c r="IQ59" s="95"/>
      <c r="IR59" s="95"/>
      <c r="IS59" s="95"/>
      <c r="IT59" s="95"/>
      <c r="IU59" s="95"/>
    </row>
    <row r="60" spans="1:255" s="96" customFormat="1" ht="12" customHeight="1" x14ac:dyDescent="0.25">
      <c r="A60" s="89"/>
      <c r="B60" s="124" t="s">
        <v>35</v>
      </c>
      <c r="C60" s="115"/>
      <c r="D60" s="115"/>
      <c r="E60" s="115"/>
      <c r="F60" s="116"/>
      <c r="G60" s="117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</row>
    <row r="61" spans="1:255" s="96" customFormat="1" ht="12" customHeight="1" x14ac:dyDescent="0.25">
      <c r="A61" s="89"/>
      <c r="B61" s="114" t="s">
        <v>116</v>
      </c>
      <c r="C61" s="115" t="s">
        <v>111</v>
      </c>
      <c r="D61" s="115">
        <v>5</v>
      </c>
      <c r="E61" s="115" t="s">
        <v>83</v>
      </c>
      <c r="F61" s="116">
        <v>7704</v>
      </c>
      <c r="G61" s="117">
        <f>+D61*F61</f>
        <v>38520</v>
      </c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  <c r="CC61" s="95"/>
      <c r="CD61" s="95"/>
      <c r="CE61" s="95"/>
      <c r="CF61" s="95"/>
      <c r="CG61" s="95"/>
      <c r="CH61" s="95"/>
      <c r="CI61" s="95"/>
      <c r="CJ61" s="95"/>
      <c r="CK61" s="95"/>
      <c r="CL61" s="95"/>
      <c r="CM61" s="95"/>
      <c r="CN61" s="95"/>
      <c r="CO61" s="95"/>
      <c r="CP61" s="95"/>
      <c r="CQ61" s="95"/>
      <c r="CR61" s="95"/>
      <c r="CS61" s="95"/>
      <c r="CT61" s="95"/>
      <c r="CU61" s="95"/>
      <c r="CV61" s="95"/>
      <c r="CW61" s="95"/>
      <c r="CX61" s="95"/>
      <c r="CY61" s="95"/>
      <c r="CZ61" s="95"/>
      <c r="DA61" s="95"/>
      <c r="DB61" s="95"/>
      <c r="DC61" s="95"/>
      <c r="DD61" s="95"/>
      <c r="DE61" s="95"/>
      <c r="DF61" s="95"/>
      <c r="DG61" s="95"/>
      <c r="DH61" s="95"/>
      <c r="DI61" s="95"/>
      <c r="DJ61" s="95"/>
      <c r="DK61" s="95"/>
      <c r="DL61" s="95"/>
      <c r="DM61" s="95"/>
      <c r="DN61" s="95"/>
      <c r="DO61" s="95"/>
      <c r="DP61" s="95"/>
      <c r="DQ61" s="95"/>
      <c r="DR61" s="95"/>
      <c r="DS61" s="95"/>
      <c r="DT61" s="95"/>
      <c r="DU61" s="95"/>
      <c r="DV61" s="95"/>
      <c r="DW61" s="95"/>
      <c r="DX61" s="95"/>
      <c r="DY61" s="95"/>
      <c r="DZ61" s="95"/>
      <c r="EA61" s="95"/>
      <c r="EB61" s="95"/>
      <c r="EC61" s="95"/>
      <c r="ED61" s="95"/>
      <c r="EE61" s="95"/>
      <c r="EF61" s="95"/>
      <c r="EG61" s="95"/>
      <c r="EH61" s="95"/>
      <c r="EI61" s="95"/>
      <c r="EJ61" s="95"/>
      <c r="EK61" s="95"/>
      <c r="EL61" s="95"/>
      <c r="EM61" s="95"/>
      <c r="EN61" s="95"/>
      <c r="EO61" s="95"/>
      <c r="EP61" s="95"/>
      <c r="EQ61" s="95"/>
      <c r="ER61" s="95"/>
      <c r="ES61" s="95"/>
      <c r="ET61" s="95"/>
      <c r="EU61" s="95"/>
      <c r="EV61" s="95"/>
      <c r="EW61" s="95"/>
      <c r="EX61" s="95"/>
      <c r="EY61" s="95"/>
      <c r="EZ61" s="95"/>
      <c r="FA61" s="95"/>
      <c r="FB61" s="95"/>
      <c r="FC61" s="95"/>
      <c r="FD61" s="95"/>
      <c r="FE61" s="95"/>
      <c r="FF61" s="95"/>
      <c r="FG61" s="95"/>
      <c r="FH61" s="95"/>
      <c r="FI61" s="95"/>
      <c r="FJ61" s="95"/>
      <c r="FK61" s="95"/>
      <c r="FL61" s="95"/>
      <c r="FM61" s="95"/>
      <c r="FN61" s="95"/>
      <c r="FO61" s="95"/>
      <c r="FP61" s="95"/>
      <c r="FQ61" s="95"/>
      <c r="FR61" s="95"/>
      <c r="FS61" s="95"/>
      <c r="FT61" s="95"/>
      <c r="FU61" s="95"/>
      <c r="FV61" s="95"/>
      <c r="FW61" s="95"/>
      <c r="FX61" s="95"/>
      <c r="FY61" s="95"/>
      <c r="FZ61" s="95"/>
      <c r="GA61" s="95"/>
      <c r="GB61" s="95"/>
      <c r="GC61" s="95"/>
      <c r="GD61" s="95"/>
      <c r="GE61" s="95"/>
      <c r="GF61" s="95"/>
      <c r="GG61" s="95"/>
      <c r="GH61" s="95"/>
      <c r="GI61" s="95"/>
      <c r="GJ61" s="95"/>
      <c r="GK61" s="95"/>
      <c r="GL61" s="95"/>
      <c r="GM61" s="95"/>
      <c r="GN61" s="95"/>
      <c r="GO61" s="95"/>
      <c r="GP61" s="95"/>
      <c r="GQ61" s="95"/>
      <c r="GR61" s="95"/>
      <c r="GS61" s="95"/>
      <c r="GT61" s="95"/>
      <c r="GU61" s="95"/>
      <c r="GV61" s="95"/>
      <c r="GW61" s="95"/>
      <c r="GX61" s="95"/>
      <c r="GY61" s="95"/>
      <c r="GZ61" s="95"/>
      <c r="HA61" s="95"/>
      <c r="HB61" s="95"/>
      <c r="HC61" s="95"/>
      <c r="HD61" s="95"/>
      <c r="HE61" s="95"/>
      <c r="HF61" s="95"/>
      <c r="HG61" s="95"/>
      <c r="HH61" s="95"/>
      <c r="HI61" s="95"/>
      <c r="HJ61" s="95"/>
      <c r="HK61" s="95"/>
      <c r="HL61" s="95"/>
      <c r="HM61" s="95"/>
      <c r="HN61" s="95"/>
      <c r="HO61" s="95"/>
      <c r="HP61" s="95"/>
      <c r="HQ61" s="95"/>
      <c r="HR61" s="95"/>
      <c r="HS61" s="95"/>
      <c r="HT61" s="95"/>
      <c r="HU61" s="95"/>
      <c r="HV61" s="95"/>
      <c r="HW61" s="95"/>
      <c r="HX61" s="95"/>
      <c r="HY61" s="95"/>
      <c r="HZ61" s="95"/>
      <c r="IA61" s="95"/>
      <c r="IB61" s="95"/>
      <c r="IC61" s="95"/>
      <c r="ID61" s="95"/>
      <c r="IE61" s="95"/>
      <c r="IF61" s="95"/>
      <c r="IG61" s="95"/>
      <c r="IH61" s="95"/>
      <c r="II61" s="95"/>
      <c r="IJ61" s="95"/>
      <c r="IK61" s="95"/>
      <c r="IL61" s="95"/>
      <c r="IM61" s="95"/>
      <c r="IN61" s="95"/>
      <c r="IO61" s="95"/>
      <c r="IP61" s="95"/>
      <c r="IQ61" s="95"/>
      <c r="IR61" s="95"/>
      <c r="IS61" s="95"/>
      <c r="IT61" s="95"/>
      <c r="IU61" s="95"/>
    </row>
    <row r="62" spans="1:255" s="96" customFormat="1" ht="12" customHeight="1" x14ac:dyDescent="0.25">
      <c r="A62" s="89"/>
      <c r="B62" s="124" t="s">
        <v>36</v>
      </c>
      <c r="C62" s="115"/>
      <c r="D62" s="115"/>
      <c r="E62" s="115"/>
      <c r="F62" s="116"/>
      <c r="G62" s="117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5"/>
      <c r="CC62" s="95"/>
      <c r="CD62" s="95"/>
      <c r="CE62" s="95"/>
      <c r="CF62" s="95"/>
      <c r="CG62" s="95"/>
      <c r="CH62" s="95"/>
      <c r="CI62" s="95"/>
      <c r="CJ62" s="95"/>
      <c r="CK62" s="95"/>
      <c r="CL62" s="95"/>
      <c r="CM62" s="95"/>
      <c r="CN62" s="95"/>
      <c r="CO62" s="95"/>
      <c r="CP62" s="95"/>
      <c r="CQ62" s="95"/>
      <c r="CR62" s="95"/>
      <c r="CS62" s="95"/>
      <c r="CT62" s="95"/>
      <c r="CU62" s="95"/>
      <c r="CV62" s="95"/>
      <c r="CW62" s="95"/>
      <c r="CX62" s="95"/>
      <c r="CY62" s="95"/>
      <c r="CZ62" s="95"/>
      <c r="DA62" s="95"/>
      <c r="DB62" s="95"/>
      <c r="DC62" s="95"/>
      <c r="DD62" s="95"/>
      <c r="DE62" s="95"/>
      <c r="DF62" s="95"/>
      <c r="DG62" s="95"/>
      <c r="DH62" s="95"/>
      <c r="DI62" s="95"/>
      <c r="DJ62" s="95"/>
      <c r="DK62" s="95"/>
      <c r="DL62" s="95"/>
      <c r="DM62" s="95"/>
      <c r="DN62" s="95"/>
      <c r="DO62" s="95"/>
      <c r="DP62" s="95"/>
      <c r="DQ62" s="95"/>
      <c r="DR62" s="95"/>
      <c r="DS62" s="95"/>
      <c r="DT62" s="95"/>
      <c r="DU62" s="95"/>
      <c r="DV62" s="95"/>
      <c r="DW62" s="95"/>
      <c r="DX62" s="95"/>
      <c r="DY62" s="95"/>
      <c r="DZ62" s="95"/>
      <c r="EA62" s="95"/>
      <c r="EB62" s="95"/>
      <c r="EC62" s="95"/>
      <c r="ED62" s="95"/>
      <c r="EE62" s="95"/>
      <c r="EF62" s="95"/>
      <c r="EG62" s="95"/>
      <c r="EH62" s="95"/>
      <c r="EI62" s="95"/>
      <c r="EJ62" s="95"/>
      <c r="EK62" s="95"/>
      <c r="EL62" s="95"/>
      <c r="EM62" s="95"/>
      <c r="EN62" s="95"/>
      <c r="EO62" s="95"/>
      <c r="EP62" s="95"/>
      <c r="EQ62" s="95"/>
      <c r="ER62" s="95"/>
      <c r="ES62" s="95"/>
      <c r="ET62" s="95"/>
      <c r="EU62" s="95"/>
      <c r="EV62" s="95"/>
      <c r="EW62" s="95"/>
      <c r="EX62" s="95"/>
      <c r="EY62" s="95"/>
      <c r="EZ62" s="95"/>
      <c r="FA62" s="95"/>
      <c r="FB62" s="95"/>
      <c r="FC62" s="95"/>
      <c r="FD62" s="95"/>
      <c r="FE62" s="95"/>
      <c r="FF62" s="95"/>
      <c r="FG62" s="95"/>
      <c r="FH62" s="95"/>
      <c r="FI62" s="95"/>
      <c r="FJ62" s="95"/>
      <c r="FK62" s="95"/>
      <c r="FL62" s="95"/>
      <c r="FM62" s="95"/>
      <c r="FN62" s="95"/>
      <c r="FO62" s="95"/>
      <c r="FP62" s="95"/>
      <c r="FQ62" s="95"/>
      <c r="FR62" s="95"/>
      <c r="FS62" s="95"/>
      <c r="FT62" s="95"/>
      <c r="FU62" s="95"/>
      <c r="FV62" s="95"/>
      <c r="FW62" s="95"/>
      <c r="FX62" s="95"/>
      <c r="FY62" s="95"/>
      <c r="FZ62" s="95"/>
      <c r="GA62" s="95"/>
      <c r="GB62" s="95"/>
      <c r="GC62" s="95"/>
      <c r="GD62" s="95"/>
      <c r="GE62" s="95"/>
      <c r="GF62" s="95"/>
      <c r="GG62" s="95"/>
      <c r="GH62" s="95"/>
      <c r="GI62" s="95"/>
      <c r="GJ62" s="95"/>
      <c r="GK62" s="95"/>
      <c r="GL62" s="95"/>
      <c r="GM62" s="95"/>
      <c r="GN62" s="95"/>
      <c r="GO62" s="95"/>
      <c r="GP62" s="95"/>
      <c r="GQ62" s="95"/>
      <c r="GR62" s="95"/>
      <c r="GS62" s="95"/>
      <c r="GT62" s="95"/>
      <c r="GU62" s="95"/>
      <c r="GV62" s="95"/>
      <c r="GW62" s="95"/>
      <c r="GX62" s="95"/>
      <c r="GY62" s="95"/>
      <c r="GZ62" s="95"/>
      <c r="HA62" s="95"/>
      <c r="HB62" s="95"/>
      <c r="HC62" s="95"/>
      <c r="HD62" s="95"/>
      <c r="HE62" s="95"/>
      <c r="HF62" s="95"/>
      <c r="HG62" s="95"/>
      <c r="HH62" s="95"/>
      <c r="HI62" s="95"/>
      <c r="HJ62" s="95"/>
      <c r="HK62" s="95"/>
      <c r="HL62" s="95"/>
      <c r="HM62" s="95"/>
      <c r="HN62" s="95"/>
      <c r="HO62" s="95"/>
      <c r="HP62" s="95"/>
      <c r="HQ62" s="95"/>
      <c r="HR62" s="95"/>
      <c r="HS62" s="95"/>
      <c r="HT62" s="95"/>
      <c r="HU62" s="95"/>
      <c r="HV62" s="95"/>
      <c r="HW62" s="95"/>
      <c r="HX62" s="95"/>
      <c r="HY62" s="95"/>
      <c r="HZ62" s="95"/>
      <c r="IA62" s="95"/>
      <c r="IB62" s="95"/>
      <c r="IC62" s="95"/>
      <c r="ID62" s="95"/>
      <c r="IE62" s="95"/>
      <c r="IF62" s="95"/>
      <c r="IG62" s="95"/>
      <c r="IH62" s="95"/>
      <c r="II62" s="95"/>
      <c r="IJ62" s="95"/>
      <c r="IK62" s="95"/>
      <c r="IL62" s="95"/>
      <c r="IM62" s="95"/>
      <c r="IN62" s="95"/>
      <c r="IO62" s="95"/>
      <c r="IP62" s="95"/>
      <c r="IQ62" s="95"/>
      <c r="IR62" s="95"/>
      <c r="IS62" s="95"/>
      <c r="IT62" s="95"/>
      <c r="IU62" s="95"/>
    </row>
    <row r="63" spans="1:255" s="96" customFormat="1" ht="12" customHeight="1" x14ac:dyDescent="0.25">
      <c r="A63" s="89"/>
      <c r="B63" s="114" t="s">
        <v>112</v>
      </c>
      <c r="C63" s="115" t="s">
        <v>34</v>
      </c>
      <c r="D63" s="115">
        <v>0.5</v>
      </c>
      <c r="E63" s="115" t="s">
        <v>87</v>
      </c>
      <c r="F63" s="116">
        <v>370000</v>
      </c>
      <c r="G63" s="117">
        <f>F63*D63</f>
        <v>185000</v>
      </c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95"/>
      <c r="CU63" s="95"/>
      <c r="CV63" s="95"/>
      <c r="CW63" s="95"/>
      <c r="CX63" s="95"/>
      <c r="CY63" s="95"/>
      <c r="CZ63" s="95"/>
      <c r="DA63" s="95"/>
      <c r="DB63" s="95"/>
      <c r="DC63" s="95"/>
      <c r="DD63" s="95"/>
      <c r="DE63" s="95"/>
      <c r="DF63" s="95"/>
      <c r="DG63" s="95"/>
      <c r="DH63" s="95"/>
      <c r="DI63" s="95"/>
      <c r="DJ63" s="95"/>
      <c r="DK63" s="95"/>
      <c r="DL63" s="95"/>
      <c r="DM63" s="95"/>
      <c r="DN63" s="95"/>
      <c r="DO63" s="95"/>
      <c r="DP63" s="95"/>
      <c r="DQ63" s="95"/>
      <c r="DR63" s="95"/>
      <c r="DS63" s="95"/>
      <c r="DT63" s="95"/>
      <c r="DU63" s="95"/>
      <c r="DV63" s="95"/>
      <c r="DW63" s="95"/>
      <c r="DX63" s="95"/>
      <c r="DY63" s="95"/>
      <c r="DZ63" s="95"/>
      <c r="EA63" s="95"/>
      <c r="EB63" s="95"/>
      <c r="EC63" s="95"/>
      <c r="ED63" s="95"/>
      <c r="EE63" s="95"/>
      <c r="EF63" s="95"/>
      <c r="EG63" s="95"/>
      <c r="EH63" s="95"/>
      <c r="EI63" s="95"/>
      <c r="EJ63" s="95"/>
      <c r="EK63" s="95"/>
      <c r="EL63" s="95"/>
      <c r="EM63" s="95"/>
      <c r="EN63" s="95"/>
      <c r="EO63" s="95"/>
      <c r="EP63" s="95"/>
      <c r="EQ63" s="95"/>
      <c r="ER63" s="95"/>
      <c r="ES63" s="95"/>
      <c r="ET63" s="95"/>
      <c r="EU63" s="95"/>
      <c r="EV63" s="95"/>
      <c r="EW63" s="95"/>
      <c r="EX63" s="95"/>
      <c r="EY63" s="95"/>
      <c r="EZ63" s="95"/>
      <c r="FA63" s="95"/>
      <c r="FB63" s="95"/>
      <c r="FC63" s="95"/>
      <c r="FD63" s="95"/>
      <c r="FE63" s="95"/>
      <c r="FF63" s="95"/>
      <c r="FG63" s="95"/>
      <c r="FH63" s="95"/>
      <c r="FI63" s="95"/>
      <c r="FJ63" s="95"/>
      <c r="FK63" s="95"/>
      <c r="FL63" s="95"/>
      <c r="FM63" s="95"/>
      <c r="FN63" s="95"/>
      <c r="FO63" s="95"/>
      <c r="FP63" s="95"/>
      <c r="FQ63" s="95"/>
      <c r="FR63" s="95"/>
      <c r="FS63" s="95"/>
      <c r="FT63" s="95"/>
      <c r="FU63" s="95"/>
      <c r="FV63" s="95"/>
      <c r="FW63" s="95"/>
      <c r="FX63" s="95"/>
      <c r="FY63" s="95"/>
      <c r="FZ63" s="95"/>
      <c r="GA63" s="95"/>
      <c r="GB63" s="95"/>
      <c r="GC63" s="95"/>
      <c r="GD63" s="95"/>
      <c r="GE63" s="95"/>
      <c r="GF63" s="95"/>
      <c r="GG63" s="95"/>
      <c r="GH63" s="95"/>
      <c r="GI63" s="95"/>
      <c r="GJ63" s="95"/>
      <c r="GK63" s="95"/>
      <c r="GL63" s="95"/>
      <c r="GM63" s="95"/>
      <c r="GN63" s="95"/>
      <c r="GO63" s="95"/>
      <c r="GP63" s="95"/>
      <c r="GQ63" s="95"/>
      <c r="GR63" s="95"/>
      <c r="GS63" s="95"/>
      <c r="GT63" s="95"/>
      <c r="GU63" s="95"/>
      <c r="GV63" s="95"/>
      <c r="GW63" s="95"/>
      <c r="GX63" s="95"/>
      <c r="GY63" s="95"/>
      <c r="GZ63" s="95"/>
      <c r="HA63" s="95"/>
      <c r="HB63" s="95"/>
      <c r="HC63" s="95"/>
      <c r="HD63" s="95"/>
      <c r="HE63" s="95"/>
      <c r="HF63" s="95"/>
      <c r="HG63" s="95"/>
      <c r="HH63" s="95"/>
      <c r="HI63" s="95"/>
      <c r="HJ63" s="95"/>
      <c r="HK63" s="95"/>
      <c r="HL63" s="95"/>
      <c r="HM63" s="95"/>
      <c r="HN63" s="95"/>
      <c r="HO63" s="95"/>
      <c r="HP63" s="95"/>
      <c r="HQ63" s="95"/>
      <c r="HR63" s="95"/>
      <c r="HS63" s="95"/>
      <c r="HT63" s="95"/>
      <c r="HU63" s="95"/>
      <c r="HV63" s="95"/>
      <c r="HW63" s="95"/>
      <c r="HX63" s="95"/>
      <c r="HY63" s="95"/>
      <c r="HZ63" s="95"/>
      <c r="IA63" s="95"/>
      <c r="IB63" s="95"/>
      <c r="IC63" s="95"/>
      <c r="ID63" s="95"/>
      <c r="IE63" s="95"/>
      <c r="IF63" s="95"/>
      <c r="IG63" s="95"/>
      <c r="IH63" s="95"/>
      <c r="II63" s="95"/>
      <c r="IJ63" s="95"/>
      <c r="IK63" s="95"/>
      <c r="IL63" s="95"/>
      <c r="IM63" s="95"/>
      <c r="IN63" s="95"/>
      <c r="IO63" s="95"/>
      <c r="IP63" s="95"/>
      <c r="IQ63" s="95"/>
      <c r="IR63" s="95"/>
      <c r="IS63" s="95"/>
      <c r="IT63" s="95"/>
      <c r="IU63" s="95"/>
    </row>
    <row r="64" spans="1:255" s="96" customFormat="1" ht="12" customHeight="1" x14ac:dyDescent="0.25">
      <c r="A64" s="89"/>
      <c r="B64" s="114" t="s">
        <v>117</v>
      </c>
      <c r="C64" s="115" t="s">
        <v>111</v>
      </c>
      <c r="D64" s="115">
        <v>0.2</v>
      </c>
      <c r="E64" s="115" t="s">
        <v>87</v>
      </c>
      <c r="F64" s="116">
        <v>32040</v>
      </c>
      <c r="G64" s="117">
        <f>F64*D64</f>
        <v>6408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/>
      <c r="BX64" s="95"/>
      <c r="BY64" s="95"/>
      <c r="BZ64" s="95"/>
      <c r="CA64" s="95"/>
      <c r="CB64" s="95"/>
      <c r="CC64" s="95"/>
      <c r="CD64" s="95"/>
      <c r="CE64" s="95"/>
      <c r="CF64" s="95"/>
      <c r="CG64" s="95"/>
      <c r="CH64" s="95"/>
      <c r="CI64" s="95"/>
      <c r="CJ64" s="95"/>
      <c r="CK64" s="95"/>
      <c r="CL64" s="95"/>
      <c r="CM64" s="95"/>
      <c r="CN64" s="95"/>
      <c r="CO64" s="95"/>
      <c r="CP64" s="95"/>
      <c r="CQ64" s="95"/>
      <c r="CR64" s="95"/>
      <c r="CS64" s="95"/>
      <c r="CT64" s="95"/>
      <c r="CU64" s="95"/>
      <c r="CV64" s="95"/>
      <c r="CW64" s="95"/>
      <c r="CX64" s="95"/>
      <c r="CY64" s="95"/>
      <c r="CZ64" s="95"/>
      <c r="DA64" s="95"/>
      <c r="DB64" s="95"/>
      <c r="DC64" s="95"/>
      <c r="DD64" s="95"/>
      <c r="DE64" s="95"/>
      <c r="DF64" s="95"/>
      <c r="DG64" s="95"/>
      <c r="DH64" s="95"/>
      <c r="DI64" s="95"/>
      <c r="DJ64" s="95"/>
      <c r="DK64" s="95"/>
      <c r="DL64" s="95"/>
      <c r="DM64" s="95"/>
      <c r="DN64" s="95"/>
      <c r="DO64" s="95"/>
      <c r="DP64" s="95"/>
      <c r="DQ64" s="95"/>
      <c r="DR64" s="95"/>
      <c r="DS64" s="95"/>
      <c r="DT64" s="95"/>
      <c r="DU64" s="95"/>
      <c r="DV64" s="95"/>
      <c r="DW64" s="95"/>
      <c r="DX64" s="95"/>
      <c r="DY64" s="95"/>
      <c r="DZ64" s="95"/>
      <c r="EA64" s="95"/>
      <c r="EB64" s="95"/>
      <c r="EC64" s="95"/>
      <c r="ED64" s="95"/>
      <c r="EE64" s="95"/>
      <c r="EF64" s="95"/>
      <c r="EG64" s="95"/>
      <c r="EH64" s="95"/>
      <c r="EI64" s="95"/>
      <c r="EJ64" s="95"/>
      <c r="EK64" s="95"/>
      <c r="EL64" s="95"/>
      <c r="EM64" s="95"/>
      <c r="EN64" s="95"/>
      <c r="EO64" s="95"/>
      <c r="EP64" s="95"/>
      <c r="EQ64" s="95"/>
      <c r="ER64" s="95"/>
      <c r="ES64" s="95"/>
      <c r="ET64" s="95"/>
      <c r="EU64" s="95"/>
      <c r="EV64" s="95"/>
      <c r="EW64" s="95"/>
      <c r="EX64" s="95"/>
      <c r="EY64" s="95"/>
      <c r="EZ64" s="95"/>
      <c r="FA64" s="95"/>
      <c r="FB64" s="95"/>
      <c r="FC64" s="95"/>
      <c r="FD64" s="95"/>
      <c r="FE64" s="95"/>
      <c r="FF64" s="95"/>
      <c r="FG64" s="95"/>
      <c r="FH64" s="95"/>
      <c r="FI64" s="95"/>
      <c r="FJ64" s="95"/>
      <c r="FK64" s="95"/>
      <c r="FL64" s="95"/>
      <c r="FM64" s="95"/>
      <c r="FN64" s="95"/>
      <c r="FO64" s="95"/>
      <c r="FP64" s="95"/>
      <c r="FQ64" s="95"/>
      <c r="FR64" s="95"/>
      <c r="FS64" s="95"/>
      <c r="FT64" s="95"/>
      <c r="FU64" s="95"/>
      <c r="FV64" s="95"/>
      <c r="FW64" s="95"/>
      <c r="FX64" s="95"/>
      <c r="FY64" s="95"/>
      <c r="FZ64" s="95"/>
      <c r="GA64" s="95"/>
      <c r="GB64" s="95"/>
      <c r="GC64" s="95"/>
      <c r="GD64" s="95"/>
      <c r="GE64" s="95"/>
      <c r="GF64" s="95"/>
      <c r="GG64" s="95"/>
      <c r="GH64" s="95"/>
      <c r="GI64" s="95"/>
      <c r="GJ64" s="95"/>
      <c r="GK64" s="95"/>
      <c r="GL64" s="95"/>
      <c r="GM64" s="95"/>
      <c r="GN64" s="95"/>
      <c r="GO64" s="95"/>
      <c r="GP64" s="95"/>
      <c r="GQ64" s="95"/>
      <c r="GR64" s="95"/>
      <c r="GS64" s="95"/>
      <c r="GT64" s="95"/>
      <c r="GU64" s="95"/>
      <c r="GV64" s="95"/>
      <c r="GW64" s="95"/>
      <c r="GX64" s="95"/>
      <c r="GY64" s="95"/>
      <c r="GZ64" s="95"/>
      <c r="HA64" s="95"/>
      <c r="HB64" s="95"/>
      <c r="HC64" s="95"/>
      <c r="HD64" s="95"/>
      <c r="HE64" s="95"/>
      <c r="HF64" s="95"/>
      <c r="HG64" s="95"/>
      <c r="HH64" s="95"/>
      <c r="HI64" s="95"/>
      <c r="HJ64" s="95"/>
      <c r="HK64" s="95"/>
      <c r="HL64" s="95"/>
      <c r="HM64" s="95"/>
      <c r="HN64" s="95"/>
      <c r="HO64" s="95"/>
      <c r="HP64" s="95"/>
      <c r="HQ64" s="95"/>
      <c r="HR64" s="95"/>
      <c r="HS64" s="95"/>
      <c r="HT64" s="95"/>
      <c r="HU64" s="95"/>
      <c r="HV64" s="95"/>
      <c r="HW64" s="95"/>
      <c r="HX64" s="95"/>
      <c r="HY64" s="95"/>
      <c r="HZ64" s="95"/>
      <c r="IA64" s="95"/>
      <c r="IB64" s="95"/>
      <c r="IC64" s="95"/>
      <c r="ID64" s="95"/>
      <c r="IE64" s="95"/>
      <c r="IF64" s="95"/>
      <c r="IG64" s="95"/>
      <c r="IH64" s="95"/>
      <c r="II64" s="95"/>
      <c r="IJ64" s="95"/>
      <c r="IK64" s="95"/>
      <c r="IL64" s="95"/>
      <c r="IM64" s="95"/>
      <c r="IN64" s="95"/>
      <c r="IO64" s="95"/>
      <c r="IP64" s="95"/>
      <c r="IQ64" s="95"/>
      <c r="IR64" s="95"/>
      <c r="IS64" s="95"/>
      <c r="IT64" s="95"/>
      <c r="IU64" s="95"/>
    </row>
    <row r="65" spans="1:255" s="96" customFormat="1" ht="12" customHeight="1" x14ac:dyDescent="0.25">
      <c r="A65" s="89"/>
      <c r="B65" s="114" t="s">
        <v>118</v>
      </c>
      <c r="C65" s="115" t="s">
        <v>111</v>
      </c>
      <c r="D65" s="115">
        <v>0.6</v>
      </c>
      <c r="E65" s="115" t="s">
        <v>87</v>
      </c>
      <c r="F65" s="116">
        <v>24460</v>
      </c>
      <c r="G65" s="117">
        <f>F65*D65</f>
        <v>14676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5"/>
      <c r="BX65" s="95"/>
      <c r="BY65" s="95"/>
      <c r="BZ65" s="95"/>
      <c r="CA65" s="95"/>
      <c r="CB65" s="95"/>
      <c r="CC65" s="95"/>
      <c r="CD65" s="95"/>
      <c r="CE65" s="95"/>
      <c r="CF65" s="95"/>
      <c r="CG65" s="95"/>
      <c r="CH65" s="95"/>
      <c r="CI65" s="95"/>
      <c r="CJ65" s="95"/>
      <c r="CK65" s="95"/>
      <c r="CL65" s="95"/>
      <c r="CM65" s="95"/>
      <c r="CN65" s="95"/>
      <c r="CO65" s="95"/>
      <c r="CP65" s="95"/>
      <c r="CQ65" s="95"/>
      <c r="CR65" s="95"/>
      <c r="CS65" s="95"/>
      <c r="CT65" s="95"/>
      <c r="CU65" s="95"/>
      <c r="CV65" s="95"/>
      <c r="CW65" s="95"/>
      <c r="CX65" s="95"/>
      <c r="CY65" s="95"/>
      <c r="CZ65" s="95"/>
      <c r="DA65" s="95"/>
      <c r="DB65" s="95"/>
      <c r="DC65" s="95"/>
      <c r="DD65" s="95"/>
      <c r="DE65" s="95"/>
      <c r="DF65" s="95"/>
      <c r="DG65" s="95"/>
      <c r="DH65" s="95"/>
      <c r="DI65" s="95"/>
      <c r="DJ65" s="95"/>
      <c r="DK65" s="95"/>
      <c r="DL65" s="95"/>
      <c r="DM65" s="95"/>
      <c r="DN65" s="95"/>
      <c r="DO65" s="95"/>
      <c r="DP65" s="95"/>
      <c r="DQ65" s="95"/>
      <c r="DR65" s="95"/>
      <c r="DS65" s="95"/>
      <c r="DT65" s="95"/>
      <c r="DU65" s="95"/>
      <c r="DV65" s="95"/>
      <c r="DW65" s="95"/>
      <c r="DX65" s="95"/>
      <c r="DY65" s="95"/>
      <c r="DZ65" s="95"/>
      <c r="EA65" s="95"/>
      <c r="EB65" s="95"/>
      <c r="EC65" s="95"/>
      <c r="ED65" s="95"/>
      <c r="EE65" s="95"/>
      <c r="EF65" s="95"/>
      <c r="EG65" s="95"/>
      <c r="EH65" s="95"/>
      <c r="EI65" s="95"/>
      <c r="EJ65" s="95"/>
      <c r="EK65" s="95"/>
      <c r="EL65" s="95"/>
      <c r="EM65" s="95"/>
      <c r="EN65" s="95"/>
      <c r="EO65" s="95"/>
      <c r="EP65" s="95"/>
      <c r="EQ65" s="95"/>
      <c r="ER65" s="95"/>
      <c r="ES65" s="95"/>
      <c r="ET65" s="95"/>
      <c r="EU65" s="95"/>
      <c r="EV65" s="95"/>
      <c r="EW65" s="95"/>
      <c r="EX65" s="95"/>
      <c r="EY65" s="95"/>
      <c r="EZ65" s="95"/>
      <c r="FA65" s="95"/>
      <c r="FB65" s="95"/>
      <c r="FC65" s="95"/>
      <c r="FD65" s="95"/>
      <c r="FE65" s="95"/>
      <c r="FF65" s="95"/>
      <c r="FG65" s="95"/>
      <c r="FH65" s="95"/>
      <c r="FI65" s="95"/>
      <c r="FJ65" s="95"/>
      <c r="FK65" s="95"/>
      <c r="FL65" s="95"/>
      <c r="FM65" s="95"/>
      <c r="FN65" s="95"/>
      <c r="FO65" s="95"/>
      <c r="FP65" s="95"/>
      <c r="FQ65" s="95"/>
      <c r="FR65" s="95"/>
      <c r="FS65" s="95"/>
      <c r="FT65" s="95"/>
      <c r="FU65" s="95"/>
      <c r="FV65" s="95"/>
      <c r="FW65" s="95"/>
      <c r="FX65" s="95"/>
      <c r="FY65" s="95"/>
      <c r="FZ65" s="95"/>
      <c r="GA65" s="95"/>
      <c r="GB65" s="95"/>
      <c r="GC65" s="95"/>
      <c r="GD65" s="95"/>
      <c r="GE65" s="95"/>
      <c r="GF65" s="95"/>
      <c r="GG65" s="95"/>
      <c r="GH65" s="95"/>
      <c r="GI65" s="95"/>
      <c r="GJ65" s="95"/>
      <c r="GK65" s="95"/>
      <c r="GL65" s="95"/>
      <c r="GM65" s="95"/>
      <c r="GN65" s="95"/>
      <c r="GO65" s="95"/>
      <c r="GP65" s="95"/>
      <c r="GQ65" s="95"/>
      <c r="GR65" s="95"/>
      <c r="GS65" s="95"/>
      <c r="GT65" s="95"/>
      <c r="GU65" s="95"/>
      <c r="GV65" s="95"/>
      <c r="GW65" s="95"/>
      <c r="GX65" s="95"/>
      <c r="GY65" s="95"/>
      <c r="GZ65" s="95"/>
      <c r="HA65" s="95"/>
      <c r="HB65" s="95"/>
      <c r="HC65" s="95"/>
      <c r="HD65" s="95"/>
      <c r="HE65" s="95"/>
      <c r="HF65" s="95"/>
      <c r="HG65" s="95"/>
      <c r="HH65" s="95"/>
      <c r="HI65" s="95"/>
      <c r="HJ65" s="95"/>
      <c r="HK65" s="95"/>
      <c r="HL65" s="95"/>
      <c r="HM65" s="95"/>
      <c r="HN65" s="95"/>
      <c r="HO65" s="95"/>
      <c r="HP65" s="95"/>
      <c r="HQ65" s="95"/>
      <c r="HR65" s="95"/>
      <c r="HS65" s="95"/>
      <c r="HT65" s="95"/>
      <c r="HU65" s="95"/>
      <c r="HV65" s="95"/>
      <c r="HW65" s="95"/>
      <c r="HX65" s="95"/>
      <c r="HY65" s="95"/>
      <c r="HZ65" s="95"/>
      <c r="IA65" s="95"/>
      <c r="IB65" s="95"/>
      <c r="IC65" s="95"/>
      <c r="ID65" s="95"/>
      <c r="IE65" s="95"/>
      <c r="IF65" s="95"/>
      <c r="IG65" s="95"/>
      <c r="IH65" s="95"/>
      <c r="II65" s="95"/>
      <c r="IJ65" s="95"/>
      <c r="IK65" s="95"/>
      <c r="IL65" s="95"/>
      <c r="IM65" s="95"/>
      <c r="IN65" s="95"/>
      <c r="IO65" s="95"/>
      <c r="IP65" s="95"/>
      <c r="IQ65" s="95"/>
      <c r="IR65" s="95"/>
      <c r="IS65" s="95"/>
      <c r="IT65" s="95"/>
      <c r="IU65" s="95"/>
    </row>
    <row r="66" spans="1:255" ht="11.25" customHeight="1" x14ac:dyDescent="0.25">
      <c r="B66" s="18" t="s">
        <v>37</v>
      </c>
      <c r="C66" s="19"/>
      <c r="D66" s="19"/>
      <c r="E66" s="19"/>
      <c r="F66" s="20"/>
      <c r="G66" s="21">
        <f>SUM(G52:G65)</f>
        <v>4021704</v>
      </c>
      <c r="IP66" s="1"/>
      <c r="IQ66" s="1"/>
      <c r="IR66" s="1"/>
      <c r="IS66" s="1"/>
      <c r="IT66" s="1"/>
      <c r="IU66" s="1"/>
    </row>
    <row r="67" spans="1:255" ht="11.25" customHeight="1" x14ac:dyDescent="0.25">
      <c r="B67" s="15"/>
      <c r="C67" s="16"/>
      <c r="D67" s="16"/>
      <c r="E67" s="22"/>
      <c r="F67" s="17"/>
      <c r="G67" s="17"/>
      <c r="IP67" s="1"/>
      <c r="IQ67" s="1"/>
      <c r="IR67" s="1"/>
      <c r="IS67" s="1"/>
      <c r="IT67" s="1"/>
      <c r="IU67" s="1"/>
    </row>
    <row r="68" spans="1:255" ht="12" customHeight="1" x14ac:dyDescent="0.25">
      <c r="A68" s="5"/>
      <c r="B68" s="107" t="s">
        <v>38</v>
      </c>
      <c r="C68" s="108"/>
      <c r="D68" s="109"/>
      <c r="E68" s="109"/>
      <c r="F68" s="110"/>
      <c r="G68" s="111"/>
      <c r="IP68" s="1"/>
      <c r="IQ68" s="1"/>
      <c r="IR68" s="1"/>
      <c r="IS68" s="1"/>
      <c r="IT68" s="1"/>
      <c r="IU68" s="1"/>
    </row>
    <row r="69" spans="1:255" ht="24" customHeight="1" x14ac:dyDescent="0.25">
      <c r="A69" s="5"/>
      <c r="B69" s="112" t="s">
        <v>39</v>
      </c>
      <c r="C69" s="113" t="s">
        <v>31</v>
      </c>
      <c r="D69" s="113" t="s">
        <v>32</v>
      </c>
      <c r="E69" s="112" t="s">
        <v>18</v>
      </c>
      <c r="F69" s="113" t="s">
        <v>19</v>
      </c>
      <c r="G69" s="112" t="s">
        <v>20</v>
      </c>
      <c r="IP69" s="1"/>
      <c r="IQ69" s="1"/>
      <c r="IR69" s="1"/>
      <c r="IS69" s="1"/>
      <c r="IT69" s="1"/>
      <c r="IU69" s="1"/>
    </row>
    <row r="70" spans="1:255" s="96" customFormat="1" ht="12" customHeight="1" x14ac:dyDescent="0.25">
      <c r="A70" s="89"/>
      <c r="B70" s="114" t="s">
        <v>121</v>
      </c>
      <c r="C70" s="115" t="s">
        <v>34</v>
      </c>
      <c r="D70" s="115">
        <v>250</v>
      </c>
      <c r="E70" s="115" t="s">
        <v>123</v>
      </c>
      <c r="F70" s="116">
        <v>1400</v>
      </c>
      <c r="G70" s="126">
        <f t="shared" ref="G70:G71" si="2">(D70*F70)</f>
        <v>350000</v>
      </c>
      <c r="H70" s="12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5"/>
      <c r="BU70" s="95"/>
      <c r="BV70" s="95"/>
      <c r="BW70" s="95"/>
      <c r="BX70" s="95"/>
      <c r="BY70" s="95"/>
      <c r="BZ70" s="95"/>
      <c r="CA70" s="95"/>
      <c r="CB70" s="95"/>
      <c r="CC70" s="95"/>
      <c r="CD70" s="95"/>
      <c r="CE70" s="95"/>
      <c r="CF70" s="95"/>
      <c r="CG70" s="95"/>
      <c r="CH70" s="95"/>
      <c r="CI70" s="95"/>
      <c r="CJ70" s="95"/>
      <c r="CK70" s="95"/>
      <c r="CL70" s="95"/>
      <c r="CM70" s="95"/>
      <c r="CN70" s="95"/>
      <c r="CO70" s="95"/>
      <c r="CP70" s="95"/>
      <c r="CQ70" s="95"/>
      <c r="CR70" s="95"/>
      <c r="CS70" s="95"/>
      <c r="CT70" s="95"/>
      <c r="CU70" s="95"/>
      <c r="CV70" s="95"/>
      <c r="CW70" s="95"/>
      <c r="CX70" s="95"/>
      <c r="CY70" s="95"/>
      <c r="CZ70" s="95"/>
      <c r="DA70" s="95"/>
      <c r="DB70" s="95"/>
      <c r="DC70" s="95"/>
      <c r="DD70" s="95"/>
      <c r="DE70" s="95"/>
      <c r="DF70" s="95"/>
      <c r="DG70" s="95"/>
      <c r="DH70" s="95"/>
      <c r="DI70" s="95"/>
      <c r="DJ70" s="95"/>
      <c r="DK70" s="95"/>
      <c r="DL70" s="95"/>
      <c r="DM70" s="95"/>
      <c r="DN70" s="95"/>
      <c r="DO70" s="95"/>
      <c r="DP70" s="95"/>
      <c r="DQ70" s="95"/>
      <c r="DR70" s="95"/>
      <c r="DS70" s="95"/>
      <c r="DT70" s="95"/>
      <c r="DU70" s="95"/>
      <c r="DV70" s="95"/>
      <c r="DW70" s="95"/>
      <c r="DX70" s="95"/>
      <c r="DY70" s="95"/>
      <c r="DZ70" s="95"/>
      <c r="EA70" s="95"/>
      <c r="EB70" s="95"/>
      <c r="EC70" s="95"/>
      <c r="ED70" s="95"/>
      <c r="EE70" s="95"/>
      <c r="EF70" s="95"/>
      <c r="EG70" s="95"/>
      <c r="EH70" s="95"/>
      <c r="EI70" s="95"/>
      <c r="EJ70" s="95"/>
      <c r="EK70" s="95"/>
      <c r="EL70" s="95"/>
      <c r="EM70" s="95"/>
      <c r="EN70" s="95"/>
      <c r="EO70" s="95"/>
      <c r="EP70" s="95"/>
      <c r="EQ70" s="95"/>
      <c r="ER70" s="95"/>
      <c r="ES70" s="95"/>
      <c r="ET70" s="95"/>
      <c r="EU70" s="95"/>
      <c r="EV70" s="95"/>
      <c r="EW70" s="95"/>
      <c r="EX70" s="95"/>
      <c r="EY70" s="95"/>
      <c r="EZ70" s="95"/>
      <c r="FA70" s="95"/>
      <c r="FB70" s="95"/>
      <c r="FC70" s="95"/>
      <c r="FD70" s="95"/>
      <c r="FE70" s="95"/>
      <c r="FF70" s="95"/>
      <c r="FG70" s="95"/>
      <c r="FH70" s="95"/>
      <c r="FI70" s="95"/>
      <c r="FJ70" s="95"/>
      <c r="FK70" s="95"/>
      <c r="FL70" s="95"/>
      <c r="FM70" s="95"/>
      <c r="FN70" s="95"/>
      <c r="FO70" s="95"/>
      <c r="FP70" s="95"/>
      <c r="FQ70" s="95"/>
      <c r="FR70" s="95"/>
      <c r="FS70" s="95"/>
      <c r="FT70" s="95"/>
      <c r="FU70" s="95"/>
      <c r="FV70" s="95"/>
      <c r="FW70" s="95"/>
      <c r="FX70" s="95"/>
      <c r="FY70" s="95"/>
      <c r="FZ70" s="95"/>
      <c r="GA70" s="95"/>
      <c r="GB70" s="95"/>
      <c r="GC70" s="95"/>
      <c r="GD70" s="95"/>
      <c r="GE70" s="95"/>
      <c r="GF70" s="95"/>
      <c r="GG70" s="95"/>
      <c r="GH70" s="95"/>
      <c r="GI70" s="95"/>
      <c r="GJ70" s="95"/>
      <c r="GK70" s="95"/>
      <c r="GL70" s="95"/>
      <c r="GM70" s="95"/>
      <c r="GN70" s="95"/>
      <c r="GO70" s="95"/>
      <c r="GP70" s="95"/>
      <c r="GQ70" s="95"/>
      <c r="GR70" s="95"/>
      <c r="GS70" s="95"/>
      <c r="GT70" s="95"/>
      <c r="GU70" s="95"/>
      <c r="GV70" s="95"/>
      <c r="GW70" s="95"/>
      <c r="GX70" s="95"/>
      <c r="GY70" s="95"/>
      <c r="GZ70" s="95"/>
      <c r="HA70" s="95"/>
      <c r="HB70" s="95"/>
      <c r="HC70" s="95"/>
      <c r="HD70" s="95"/>
      <c r="HE70" s="95"/>
      <c r="HF70" s="95"/>
      <c r="HG70" s="95"/>
      <c r="HH70" s="95"/>
      <c r="HI70" s="95"/>
      <c r="HJ70" s="95"/>
      <c r="HK70" s="95"/>
      <c r="HL70" s="95"/>
      <c r="HM70" s="95"/>
      <c r="HN70" s="95"/>
      <c r="HO70" s="95"/>
      <c r="HP70" s="95"/>
      <c r="HQ70" s="95"/>
      <c r="HR70" s="95"/>
      <c r="HS70" s="95"/>
      <c r="HT70" s="95"/>
      <c r="HU70" s="95"/>
      <c r="HV70" s="95"/>
      <c r="HW70" s="95"/>
      <c r="HX70" s="95"/>
      <c r="HY70" s="95"/>
      <c r="HZ70" s="95"/>
      <c r="IA70" s="95"/>
      <c r="IB70" s="95"/>
      <c r="IC70" s="95"/>
      <c r="ID70" s="95"/>
      <c r="IE70" s="95"/>
      <c r="IF70" s="95"/>
      <c r="IG70" s="95"/>
      <c r="IH70" s="95"/>
      <c r="II70" s="95"/>
      <c r="IJ70" s="95"/>
      <c r="IK70" s="95"/>
      <c r="IL70" s="95"/>
      <c r="IM70" s="95"/>
      <c r="IN70" s="95"/>
      <c r="IO70" s="95"/>
      <c r="IP70" s="95"/>
      <c r="IQ70" s="95"/>
      <c r="IR70" s="95"/>
      <c r="IS70" s="95"/>
      <c r="IT70" s="95"/>
      <c r="IU70" s="95"/>
    </row>
    <row r="71" spans="1:255" s="96" customFormat="1" ht="12" customHeight="1" x14ac:dyDescent="0.25">
      <c r="A71" s="89"/>
      <c r="B71" s="114" t="s">
        <v>122</v>
      </c>
      <c r="C71" s="115" t="s">
        <v>34</v>
      </c>
      <c r="D71" s="115">
        <v>350</v>
      </c>
      <c r="E71" s="115" t="s">
        <v>123</v>
      </c>
      <c r="F71" s="116">
        <v>1400</v>
      </c>
      <c r="G71" s="126">
        <f t="shared" si="2"/>
        <v>490000</v>
      </c>
      <c r="H71" s="12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5"/>
      <c r="BX71" s="95"/>
      <c r="BY71" s="95"/>
      <c r="BZ71" s="95"/>
      <c r="CA71" s="95"/>
      <c r="CB71" s="95"/>
      <c r="CC71" s="95"/>
      <c r="CD71" s="95"/>
      <c r="CE71" s="95"/>
      <c r="CF71" s="95"/>
      <c r="CG71" s="95"/>
      <c r="CH71" s="95"/>
      <c r="CI71" s="95"/>
      <c r="CJ71" s="95"/>
      <c r="CK71" s="95"/>
      <c r="CL71" s="95"/>
      <c r="CM71" s="95"/>
      <c r="CN71" s="95"/>
      <c r="CO71" s="95"/>
      <c r="CP71" s="95"/>
      <c r="CQ71" s="95"/>
      <c r="CR71" s="95"/>
      <c r="CS71" s="95"/>
      <c r="CT71" s="95"/>
      <c r="CU71" s="95"/>
      <c r="CV71" s="95"/>
      <c r="CW71" s="95"/>
      <c r="CX71" s="95"/>
      <c r="CY71" s="95"/>
      <c r="CZ71" s="95"/>
      <c r="DA71" s="95"/>
      <c r="DB71" s="95"/>
      <c r="DC71" s="95"/>
      <c r="DD71" s="95"/>
      <c r="DE71" s="95"/>
      <c r="DF71" s="95"/>
      <c r="DG71" s="95"/>
      <c r="DH71" s="95"/>
      <c r="DI71" s="95"/>
      <c r="DJ71" s="95"/>
      <c r="DK71" s="95"/>
      <c r="DL71" s="95"/>
      <c r="DM71" s="95"/>
      <c r="DN71" s="95"/>
      <c r="DO71" s="95"/>
      <c r="DP71" s="95"/>
      <c r="DQ71" s="95"/>
      <c r="DR71" s="95"/>
      <c r="DS71" s="95"/>
      <c r="DT71" s="95"/>
      <c r="DU71" s="95"/>
      <c r="DV71" s="95"/>
      <c r="DW71" s="95"/>
      <c r="DX71" s="95"/>
      <c r="DY71" s="95"/>
      <c r="DZ71" s="95"/>
      <c r="EA71" s="95"/>
      <c r="EB71" s="95"/>
      <c r="EC71" s="95"/>
      <c r="ED71" s="95"/>
      <c r="EE71" s="95"/>
      <c r="EF71" s="95"/>
      <c r="EG71" s="95"/>
      <c r="EH71" s="95"/>
      <c r="EI71" s="95"/>
      <c r="EJ71" s="95"/>
      <c r="EK71" s="95"/>
      <c r="EL71" s="95"/>
      <c r="EM71" s="95"/>
      <c r="EN71" s="95"/>
      <c r="EO71" s="95"/>
      <c r="EP71" s="95"/>
      <c r="EQ71" s="95"/>
      <c r="ER71" s="95"/>
      <c r="ES71" s="95"/>
      <c r="ET71" s="95"/>
      <c r="EU71" s="95"/>
      <c r="EV71" s="95"/>
      <c r="EW71" s="95"/>
      <c r="EX71" s="95"/>
      <c r="EY71" s="95"/>
      <c r="EZ71" s="95"/>
      <c r="FA71" s="95"/>
      <c r="FB71" s="95"/>
      <c r="FC71" s="95"/>
      <c r="FD71" s="95"/>
      <c r="FE71" s="95"/>
      <c r="FF71" s="95"/>
      <c r="FG71" s="95"/>
      <c r="FH71" s="95"/>
      <c r="FI71" s="95"/>
      <c r="FJ71" s="95"/>
      <c r="FK71" s="95"/>
      <c r="FL71" s="95"/>
      <c r="FM71" s="95"/>
      <c r="FN71" s="95"/>
      <c r="FO71" s="95"/>
      <c r="FP71" s="95"/>
      <c r="FQ71" s="95"/>
      <c r="FR71" s="95"/>
      <c r="FS71" s="95"/>
      <c r="FT71" s="95"/>
      <c r="FU71" s="95"/>
      <c r="FV71" s="95"/>
      <c r="FW71" s="95"/>
      <c r="FX71" s="95"/>
      <c r="FY71" s="95"/>
      <c r="FZ71" s="95"/>
      <c r="GA71" s="95"/>
      <c r="GB71" s="95"/>
      <c r="GC71" s="95"/>
      <c r="GD71" s="95"/>
      <c r="GE71" s="95"/>
      <c r="GF71" s="95"/>
      <c r="GG71" s="95"/>
      <c r="GH71" s="95"/>
      <c r="GI71" s="95"/>
      <c r="GJ71" s="95"/>
      <c r="GK71" s="95"/>
      <c r="GL71" s="95"/>
      <c r="GM71" s="95"/>
      <c r="GN71" s="95"/>
      <c r="GO71" s="95"/>
      <c r="GP71" s="95"/>
      <c r="GQ71" s="95"/>
      <c r="GR71" s="95"/>
      <c r="GS71" s="95"/>
      <c r="GT71" s="95"/>
      <c r="GU71" s="95"/>
      <c r="GV71" s="95"/>
      <c r="GW71" s="95"/>
      <c r="GX71" s="95"/>
      <c r="GY71" s="95"/>
      <c r="GZ71" s="95"/>
      <c r="HA71" s="95"/>
      <c r="HB71" s="95"/>
      <c r="HC71" s="95"/>
      <c r="HD71" s="95"/>
      <c r="HE71" s="95"/>
      <c r="HF71" s="95"/>
      <c r="HG71" s="95"/>
      <c r="HH71" s="95"/>
      <c r="HI71" s="95"/>
      <c r="HJ71" s="95"/>
      <c r="HK71" s="95"/>
      <c r="HL71" s="95"/>
      <c r="HM71" s="95"/>
      <c r="HN71" s="95"/>
      <c r="HO71" s="95"/>
      <c r="HP71" s="95"/>
      <c r="HQ71" s="95"/>
      <c r="HR71" s="95"/>
      <c r="HS71" s="95"/>
      <c r="HT71" s="95"/>
      <c r="HU71" s="95"/>
      <c r="HV71" s="95"/>
      <c r="HW71" s="95"/>
      <c r="HX71" s="95"/>
      <c r="HY71" s="95"/>
      <c r="HZ71" s="95"/>
      <c r="IA71" s="95"/>
      <c r="IB71" s="95"/>
      <c r="IC71" s="95"/>
      <c r="ID71" s="95"/>
      <c r="IE71" s="95"/>
      <c r="IF71" s="95"/>
      <c r="IG71" s="95"/>
      <c r="IH71" s="95"/>
      <c r="II71" s="95"/>
      <c r="IJ71" s="95"/>
      <c r="IK71" s="95"/>
      <c r="IL71" s="95"/>
      <c r="IM71" s="95"/>
      <c r="IN71" s="95"/>
      <c r="IO71" s="95"/>
      <c r="IP71" s="95"/>
      <c r="IQ71" s="95"/>
      <c r="IR71" s="95"/>
      <c r="IS71" s="95"/>
      <c r="IT71" s="95"/>
      <c r="IU71" s="95"/>
    </row>
    <row r="72" spans="1:255" s="96" customFormat="1" ht="12" customHeight="1" x14ac:dyDescent="0.25">
      <c r="A72" s="89"/>
      <c r="B72" s="114" t="s">
        <v>124</v>
      </c>
      <c r="C72" s="115" t="s">
        <v>126</v>
      </c>
      <c r="D72" s="115">
        <v>5</v>
      </c>
      <c r="E72" s="115" t="s">
        <v>127</v>
      </c>
      <c r="F72" s="116">
        <v>350000</v>
      </c>
      <c r="G72" s="117">
        <f>(D72*F72)</f>
        <v>1750000</v>
      </c>
      <c r="H72" s="12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5"/>
      <c r="BX72" s="95"/>
      <c r="BY72" s="95"/>
      <c r="BZ72" s="95"/>
      <c r="CA72" s="95"/>
      <c r="CB72" s="95"/>
      <c r="CC72" s="95"/>
      <c r="CD72" s="95"/>
      <c r="CE72" s="95"/>
      <c r="CF72" s="95"/>
      <c r="CG72" s="95"/>
      <c r="CH72" s="95"/>
      <c r="CI72" s="95"/>
      <c r="CJ72" s="95"/>
      <c r="CK72" s="95"/>
      <c r="CL72" s="95"/>
      <c r="CM72" s="95"/>
      <c r="CN72" s="95"/>
      <c r="CO72" s="95"/>
      <c r="CP72" s="95"/>
      <c r="CQ72" s="95"/>
      <c r="CR72" s="95"/>
      <c r="CS72" s="95"/>
      <c r="CT72" s="95"/>
      <c r="CU72" s="95"/>
      <c r="CV72" s="95"/>
      <c r="CW72" s="95"/>
      <c r="CX72" s="95"/>
      <c r="CY72" s="95"/>
      <c r="CZ72" s="95"/>
      <c r="DA72" s="95"/>
      <c r="DB72" s="95"/>
      <c r="DC72" s="95"/>
      <c r="DD72" s="95"/>
      <c r="DE72" s="95"/>
      <c r="DF72" s="95"/>
      <c r="DG72" s="95"/>
      <c r="DH72" s="95"/>
      <c r="DI72" s="95"/>
      <c r="DJ72" s="95"/>
      <c r="DK72" s="95"/>
      <c r="DL72" s="95"/>
      <c r="DM72" s="95"/>
      <c r="DN72" s="95"/>
      <c r="DO72" s="95"/>
      <c r="DP72" s="95"/>
      <c r="DQ72" s="95"/>
      <c r="DR72" s="95"/>
      <c r="DS72" s="95"/>
      <c r="DT72" s="95"/>
      <c r="DU72" s="95"/>
      <c r="DV72" s="95"/>
      <c r="DW72" s="95"/>
      <c r="DX72" s="95"/>
      <c r="DY72" s="95"/>
      <c r="DZ72" s="95"/>
      <c r="EA72" s="95"/>
      <c r="EB72" s="95"/>
      <c r="EC72" s="95"/>
      <c r="ED72" s="95"/>
      <c r="EE72" s="95"/>
      <c r="EF72" s="95"/>
      <c r="EG72" s="95"/>
      <c r="EH72" s="95"/>
      <c r="EI72" s="95"/>
      <c r="EJ72" s="95"/>
      <c r="EK72" s="95"/>
      <c r="EL72" s="95"/>
      <c r="EM72" s="95"/>
      <c r="EN72" s="95"/>
      <c r="EO72" s="95"/>
      <c r="EP72" s="95"/>
      <c r="EQ72" s="95"/>
      <c r="ER72" s="95"/>
      <c r="ES72" s="95"/>
      <c r="ET72" s="95"/>
      <c r="EU72" s="95"/>
      <c r="EV72" s="95"/>
      <c r="EW72" s="95"/>
      <c r="EX72" s="95"/>
      <c r="EY72" s="95"/>
      <c r="EZ72" s="95"/>
      <c r="FA72" s="95"/>
      <c r="FB72" s="95"/>
      <c r="FC72" s="95"/>
      <c r="FD72" s="95"/>
      <c r="FE72" s="95"/>
      <c r="FF72" s="95"/>
      <c r="FG72" s="95"/>
      <c r="FH72" s="95"/>
      <c r="FI72" s="95"/>
      <c r="FJ72" s="95"/>
      <c r="FK72" s="95"/>
      <c r="FL72" s="95"/>
      <c r="FM72" s="95"/>
      <c r="FN72" s="95"/>
      <c r="FO72" s="95"/>
      <c r="FP72" s="95"/>
      <c r="FQ72" s="95"/>
      <c r="FR72" s="95"/>
      <c r="FS72" s="95"/>
      <c r="FT72" s="95"/>
      <c r="FU72" s="95"/>
      <c r="FV72" s="95"/>
      <c r="FW72" s="95"/>
      <c r="FX72" s="95"/>
      <c r="FY72" s="95"/>
      <c r="FZ72" s="95"/>
      <c r="GA72" s="95"/>
      <c r="GB72" s="95"/>
      <c r="GC72" s="95"/>
      <c r="GD72" s="95"/>
      <c r="GE72" s="95"/>
      <c r="GF72" s="95"/>
      <c r="GG72" s="95"/>
      <c r="GH72" s="95"/>
      <c r="GI72" s="95"/>
      <c r="GJ72" s="95"/>
      <c r="GK72" s="95"/>
      <c r="GL72" s="95"/>
      <c r="GM72" s="95"/>
      <c r="GN72" s="95"/>
      <c r="GO72" s="95"/>
      <c r="GP72" s="95"/>
      <c r="GQ72" s="95"/>
      <c r="GR72" s="95"/>
      <c r="GS72" s="95"/>
      <c r="GT72" s="95"/>
      <c r="GU72" s="95"/>
      <c r="GV72" s="95"/>
      <c r="GW72" s="95"/>
      <c r="GX72" s="95"/>
      <c r="GY72" s="95"/>
      <c r="GZ72" s="95"/>
      <c r="HA72" s="95"/>
      <c r="HB72" s="95"/>
      <c r="HC72" s="95"/>
      <c r="HD72" s="95"/>
      <c r="HE72" s="95"/>
      <c r="HF72" s="95"/>
      <c r="HG72" s="95"/>
      <c r="HH72" s="95"/>
      <c r="HI72" s="95"/>
      <c r="HJ72" s="95"/>
      <c r="HK72" s="95"/>
      <c r="HL72" s="95"/>
      <c r="HM72" s="95"/>
      <c r="HN72" s="95"/>
      <c r="HO72" s="95"/>
      <c r="HP72" s="95"/>
      <c r="HQ72" s="95"/>
      <c r="HR72" s="95"/>
      <c r="HS72" s="95"/>
      <c r="HT72" s="95"/>
      <c r="HU72" s="95"/>
      <c r="HV72" s="95"/>
      <c r="HW72" s="95"/>
      <c r="HX72" s="95"/>
      <c r="HY72" s="95"/>
      <c r="HZ72" s="95"/>
      <c r="IA72" s="95"/>
      <c r="IB72" s="95"/>
      <c r="IC72" s="95"/>
      <c r="ID72" s="95"/>
      <c r="IE72" s="95"/>
      <c r="IF72" s="95"/>
      <c r="IG72" s="95"/>
      <c r="IH72" s="95"/>
      <c r="II72" s="95"/>
      <c r="IJ72" s="95"/>
      <c r="IK72" s="95"/>
      <c r="IL72" s="95"/>
      <c r="IM72" s="95"/>
      <c r="IN72" s="95"/>
      <c r="IO72" s="95"/>
      <c r="IP72" s="95"/>
      <c r="IQ72" s="95"/>
      <c r="IR72" s="95"/>
      <c r="IS72" s="95"/>
      <c r="IT72" s="95"/>
      <c r="IU72" s="95"/>
    </row>
    <row r="73" spans="1:255" s="96" customFormat="1" ht="12" customHeight="1" x14ac:dyDescent="0.25">
      <c r="A73" s="89"/>
      <c r="B73" s="114" t="s">
        <v>125</v>
      </c>
      <c r="C73" s="115" t="s">
        <v>126</v>
      </c>
      <c r="D73" s="115">
        <v>5</v>
      </c>
      <c r="E73" s="115" t="s">
        <v>127</v>
      </c>
      <c r="F73" s="116">
        <v>180000</v>
      </c>
      <c r="G73" s="117">
        <f>(D73*F73)</f>
        <v>900000</v>
      </c>
      <c r="H73" s="12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5"/>
      <c r="BU73" s="95"/>
      <c r="BV73" s="95"/>
      <c r="BW73" s="95"/>
      <c r="BX73" s="95"/>
      <c r="BY73" s="95"/>
      <c r="BZ73" s="95"/>
      <c r="CA73" s="95"/>
      <c r="CB73" s="95"/>
      <c r="CC73" s="95"/>
      <c r="CD73" s="95"/>
      <c r="CE73" s="95"/>
      <c r="CF73" s="95"/>
      <c r="CG73" s="95"/>
      <c r="CH73" s="95"/>
      <c r="CI73" s="95"/>
      <c r="CJ73" s="95"/>
      <c r="CK73" s="95"/>
      <c r="CL73" s="95"/>
      <c r="CM73" s="95"/>
      <c r="CN73" s="95"/>
      <c r="CO73" s="95"/>
      <c r="CP73" s="95"/>
      <c r="CQ73" s="95"/>
      <c r="CR73" s="95"/>
      <c r="CS73" s="95"/>
      <c r="CT73" s="95"/>
      <c r="CU73" s="95"/>
      <c r="CV73" s="95"/>
      <c r="CW73" s="95"/>
      <c r="CX73" s="95"/>
      <c r="CY73" s="95"/>
      <c r="CZ73" s="95"/>
      <c r="DA73" s="95"/>
      <c r="DB73" s="95"/>
      <c r="DC73" s="95"/>
      <c r="DD73" s="95"/>
      <c r="DE73" s="95"/>
      <c r="DF73" s="95"/>
      <c r="DG73" s="95"/>
      <c r="DH73" s="95"/>
      <c r="DI73" s="95"/>
      <c r="DJ73" s="95"/>
      <c r="DK73" s="95"/>
      <c r="DL73" s="95"/>
      <c r="DM73" s="95"/>
      <c r="DN73" s="95"/>
      <c r="DO73" s="95"/>
      <c r="DP73" s="95"/>
      <c r="DQ73" s="95"/>
      <c r="DR73" s="95"/>
      <c r="DS73" s="95"/>
      <c r="DT73" s="95"/>
      <c r="DU73" s="95"/>
      <c r="DV73" s="95"/>
      <c r="DW73" s="95"/>
      <c r="DX73" s="95"/>
      <c r="DY73" s="95"/>
      <c r="DZ73" s="95"/>
      <c r="EA73" s="95"/>
      <c r="EB73" s="95"/>
      <c r="EC73" s="95"/>
      <c r="ED73" s="95"/>
      <c r="EE73" s="95"/>
      <c r="EF73" s="95"/>
      <c r="EG73" s="95"/>
      <c r="EH73" s="95"/>
      <c r="EI73" s="95"/>
      <c r="EJ73" s="95"/>
      <c r="EK73" s="95"/>
      <c r="EL73" s="95"/>
      <c r="EM73" s="95"/>
      <c r="EN73" s="95"/>
      <c r="EO73" s="95"/>
      <c r="EP73" s="95"/>
      <c r="EQ73" s="95"/>
      <c r="ER73" s="95"/>
      <c r="ES73" s="95"/>
      <c r="ET73" s="95"/>
      <c r="EU73" s="95"/>
      <c r="EV73" s="95"/>
      <c r="EW73" s="95"/>
      <c r="EX73" s="95"/>
      <c r="EY73" s="95"/>
      <c r="EZ73" s="95"/>
      <c r="FA73" s="95"/>
      <c r="FB73" s="95"/>
      <c r="FC73" s="95"/>
      <c r="FD73" s="95"/>
      <c r="FE73" s="95"/>
      <c r="FF73" s="95"/>
      <c r="FG73" s="95"/>
      <c r="FH73" s="95"/>
      <c r="FI73" s="95"/>
      <c r="FJ73" s="95"/>
      <c r="FK73" s="95"/>
      <c r="FL73" s="95"/>
      <c r="FM73" s="95"/>
      <c r="FN73" s="95"/>
      <c r="FO73" s="95"/>
      <c r="FP73" s="95"/>
      <c r="FQ73" s="95"/>
      <c r="FR73" s="95"/>
      <c r="FS73" s="95"/>
      <c r="FT73" s="95"/>
      <c r="FU73" s="95"/>
      <c r="FV73" s="95"/>
      <c r="FW73" s="95"/>
      <c r="FX73" s="95"/>
      <c r="FY73" s="95"/>
      <c r="FZ73" s="95"/>
      <c r="GA73" s="95"/>
      <c r="GB73" s="95"/>
      <c r="GC73" s="95"/>
      <c r="GD73" s="95"/>
      <c r="GE73" s="95"/>
      <c r="GF73" s="95"/>
      <c r="GG73" s="95"/>
      <c r="GH73" s="95"/>
      <c r="GI73" s="95"/>
      <c r="GJ73" s="95"/>
      <c r="GK73" s="95"/>
      <c r="GL73" s="95"/>
      <c r="GM73" s="95"/>
      <c r="GN73" s="95"/>
      <c r="GO73" s="95"/>
      <c r="GP73" s="95"/>
      <c r="GQ73" s="95"/>
      <c r="GR73" s="95"/>
      <c r="GS73" s="95"/>
      <c r="GT73" s="95"/>
      <c r="GU73" s="95"/>
      <c r="GV73" s="95"/>
      <c r="GW73" s="95"/>
      <c r="GX73" s="95"/>
      <c r="GY73" s="95"/>
      <c r="GZ73" s="95"/>
      <c r="HA73" s="95"/>
      <c r="HB73" s="95"/>
      <c r="HC73" s="95"/>
      <c r="HD73" s="95"/>
      <c r="HE73" s="95"/>
      <c r="HF73" s="95"/>
      <c r="HG73" s="95"/>
      <c r="HH73" s="95"/>
      <c r="HI73" s="95"/>
      <c r="HJ73" s="95"/>
      <c r="HK73" s="95"/>
      <c r="HL73" s="95"/>
      <c r="HM73" s="95"/>
      <c r="HN73" s="95"/>
      <c r="HO73" s="95"/>
      <c r="HP73" s="95"/>
      <c r="HQ73" s="95"/>
      <c r="HR73" s="95"/>
      <c r="HS73" s="95"/>
      <c r="HT73" s="95"/>
      <c r="HU73" s="95"/>
      <c r="HV73" s="95"/>
      <c r="HW73" s="95"/>
      <c r="HX73" s="95"/>
      <c r="HY73" s="95"/>
      <c r="HZ73" s="95"/>
      <c r="IA73" s="95"/>
      <c r="IB73" s="95"/>
      <c r="IC73" s="95"/>
      <c r="ID73" s="95"/>
      <c r="IE73" s="95"/>
      <c r="IF73" s="95"/>
      <c r="IG73" s="95"/>
      <c r="IH73" s="95"/>
      <c r="II73" s="95"/>
      <c r="IJ73" s="95"/>
      <c r="IK73" s="95"/>
      <c r="IL73" s="95"/>
      <c r="IM73" s="95"/>
      <c r="IN73" s="95"/>
      <c r="IO73" s="95"/>
      <c r="IP73" s="95"/>
      <c r="IQ73" s="95"/>
      <c r="IR73" s="95"/>
      <c r="IS73" s="95"/>
      <c r="IT73" s="95"/>
      <c r="IU73" s="95"/>
    </row>
    <row r="74" spans="1:255" ht="12" customHeight="1" x14ac:dyDescent="0.25">
      <c r="A74" s="35"/>
      <c r="B74" s="75" t="s">
        <v>40</v>
      </c>
      <c r="C74" s="76"/>
      <c r="D74" s="76"/>
      <c r="E74" s="76"/>
      <c r="F74" s="77"/>
      <c r="G74" s="78">
        <f>SUM(G70:G73)</f>
        <v>3490000</v>
      </c>
    </row>
    <row r="75" spans="1:255" ht="12" customHeight="1" x14ac:dyDescent="0.25">
      <c r="A75" s="35"/>
      <c r="B75" s="38"/>
      <c r="C75" s="38"/>
      <c r="D75" s="38"/>
      <c r="E75" s="38"/>
      <c r="F75" s="39"/>
      <c r="G75" s="39"/>
    </row>
    <row r="76" spans="1:255" ht="11.25" customHeight="1" x14ac:dyDescent="0.25">
      <c r="A76" s="35"/>
      <c r="B76" s="40" t="s">
        <v>41</v>
      </c>
      <c r="C76" s="41"/>
      <c r="D76" s="41"/>
      <c r="E76" s="41"/>
      <c r="F76" s="41"/>
      <c r="G76" s="79">
        <f>G31+G36+G47+G66+G74</f>
        <v>10942705</v>
      </c>
    </row>
    <row r="77" spans="1:255" ht="11.25" customHeight="1" x14ac:dyDescent="0.25">
      <c r="A77" s="35"/>
      <c r="B77" s="42" t="s">
        <v>42</v>
      </c>
      <c r="C77" s="24"/>
      <c r="D77" s="24"/>
      <c r="E77" s="24"/>
      <c r="F77" s="24"/>
      <c r="G77" s="80">
        <f>G76*0.05</f>
        <v>547135.25</v>
      </c>
    </row>
    <row r="78" spans="1:255" ht="11.25" customHeight="1" x14ac:dyDescent="0.25">
      <c r="A78" s="35"/>
      <c r="B78" s="43" t="s">
        <v>43</v>
      </c>
      <c r="C78" s="23"/>
      <c r="D78" s="23"/>
      <c r="E78" s="23"/>
      <c r="F78" s="23"/>
      <c r="G78" s="81">
        <f>G77+G76</f>
        <v>11489840.25</v>
      </c>
    </row>
    <row r="79" spans="1:255" ht="11.25" customHeight="1" x14ac:dyDescent="0.25">
      <c r="A79" s="35"/>
      <c r="B79" s="42" t="s">
        <v>44</v>
      </c>
      <c r="C79" s="24"/>
      <c r="D79" s="24"/>
      <c r="E79" s="24"/>
      <c r="F79" s="24"/>
      <c r="G79" s="80">
        <f>G12</f>
        <v>17500000</v>
      </c>
    </row>
    <row r="80" spans="1:255" ht="11.25" customHeight="1" x14ac:dyDescent="0.25">
      <c r="A80" s="35"/>
      <c r="B80" s="44" t="s">
        <v>45</v>
      </c>
      <c r="C80" s="45"/>
      <c r="D80" s="45"/>
      <c r="E80" s="45"/>
      <c r="F80" s="45"/>
      <c r="G80" s="82">
        <f>G79-G78</f>
        <v>6010159.75</v>
      </c>
    </row>
    <row r="81" spans="1:7" ht="12" customHeight="1" x14ac:dyDescent="0.25">
      <c r="A81" s="35"/>
      <c r="B81" s="36" t="s">
        <v>46</v>
      </c>
      <c r="C81" s="37"/>
      <c r="D81" s="37"/>
      <c r="E81" s="37"/>
      <c r="F81" s="37"/>
      <c r="G81" s="32"/>
    </row>
    <row r="82" spans="1:7" ht="12" customHeight="1" thickBot="1" x14ac:dyDescent="0.3">
      <c r="A82" s="35"/>
      <c r="B82" s="46"/>
      <c r="C82" s="37"/>
      <c r="D82" s="37"/>
      <c r="E82" s="37"/>
      <c r="F82" s="37"/>
      <c r="G82" s="32"/>
    </row>
    <row r="83" spans="1:7" ht="12" customHeight="1" x14ac:dyDescent="0.25">
      <c r="A83" s="35"/>
      <c r="B83" s="58" t="s">
        <v>47</v>
      </c>
      <c r="C83" s="59"/>
      <c r="D83" s="59"/>
      <c r="E83" s="59"/>
      <c r="F83" s="60"/>
      <c r="G83" s="32"/>
    </row>
    <row r="84" spans="1:7" ht="12" customHeight="1" x14ac:dyDescent="0.25">
      <c r="A84" s="35"/>
      <c r="B84" s="61" t="s">
        <v>48</v>
      </c>
      <c r="C84" s="34"/>
      <c r="D84" s="34"/>
      <c r="E84" s="34"/>
      <c r="F84" s="62"/>
      <c r="G84" s="32"/>
    </row>
    <row r="85" spans="1:7" ht="12.75" customHeight="1" x14ac:dyDescent="0.25">
      <c r="A85" s="35"/>
      <c r="B85" s="61" t="s">
        <v>49</v>
      </c>
      <c r="C85" s="34"/>
      <c r="D85" s="34"/>
      <c r="E85" s="34"/>
      <c r="F85" s="62"/>
      <c r="G85" s="32"/>
    </row>
    <row r="86" spans="1:7" ht="12.75" customHeight="1" x14ac:dyDescent="0.25">
      <c r="A86" s="35"/>
      <c r="B86" s="61" t="s">
        <v>132</v>
      </c>
      <c r="C86" s="34"/>
      <c r="D86" s="34"/>
      <c r="E86" s="34"/>
      <c r="F86" s="62"/>
      <c r="G86" s="32"/>
    </row>
    <row r="87" spans="1:7" ht="15" customHeight="1" x14ac:dyDescent="0.25">
      <c r="A87" s="35"/>
      <c r="B87" s="61" t="s">
        <v>50</v>
      </c>
      <c r="C87" s="34"/>
      <c r="D87" s="34"/>
      <c r="E87" s="34"/>
      <c r="F87" s="62"/>
      <c r="G87" s="32"/>
    </row>
    <row r="88" spans="1:7" ht="12" customHeight="1" x14ac:dyDescent="0.25">
      <c r="A88" s="35"/>
      <c r="B88" s="61" t="s">
        <v>51</v>
      </c>
      <c r="C88" s="34"/>
      <c r="D88" s="34"/>
      <c r="E88" s="34"/>
      <c r="F88" s="62"/>
      <c r="G88" s="32"/>
    </row>
    <row r="89" spans="1:7" ht="12" customHeight="1" x14ac:dyDescent="0.25">
      <c r="A89" s="35"/>
      <c r="B89" s="61" t="s">
        <v>52</v>
      </c>
      <c r="C89" s="34"/>
      <c r="D89" s="34"/>
      <c r="E89" s="34"/>
      <c r="F89" s="62"/>
      <c r="G89" s="32"/>
    </row>
    <row r="90" spans="1:7" ht="12" customHeight="1" x14ac:dyDescent="0.25">
      <c r="A90" s="35"/>
      <c r="B90" s="61" t="s">
        <v>120</v>
      </c>
      <c r="C90" s="34"/>
      <c r="D90" s="34"/>
      <c r="E90" s="34"/>
      <c r="F90" s="62"/>
      <c r="G90" s="32"/>
    </row>
    <row r="91" spans="1:7" ht="12" customHeight="1" thickBot="1" x14ac:dyDescent="0.3">
      <c r="A91" s="35"/>
      <c r="B91" s="63" t="s">
        <v>119</v>
      </c>
      <c r="C91" s="64"/>
      <c r="D91" s="64"/>
      <c r="E91" s="64"/>
      <c r="F91" s="65"/>
      <c r="G91" s="32"/>
    </row>
    <row r="92" spans="1:7" ht="12" customHeight="1" x14ac:dyDescent="0.25">
      <c r="A92" s="35"/>
      <c r="B92" s="56"/>
      <c r="C92" s="34"/>
      <c r="D92" s="34"/>
      <c r="E92" s="34"/>
      <c r="F92" s="34"/>
      <c r="G92" s="32"/>
    </row>
    <row r="93" spans="1:7" ht="12" customHeight="1" thickBot="1" x14ac:dyDescent="0.3">
      <c r="A93" s="35"/>
      <c r="B93" s="83" t="s">
        <v>53</v>
      </c>
      <c r="C93" s="84"/>
      <c r="D93" s="55"/>
      <c r="E93" s="26"/>
      <c r="F93" s="26"/>
      <c r="G93" s="32"/>
    </row>
    <row r="94" spans="1:7" ht="12" customHeight="1" x14ac:dyDescent="0.25">
      <c r="A94" s="35"/>
      <c r="B94" s="48" t="s">
        <v>39</v>
      </c>
      <c r="C94" s="27" t="s">
        <v>54</v>
      </c>
      <c r="D94" s="49" t="s">
        <v>55</v>
      </c>
      <c r="E94" s="26"/>
      <c r="F94" s="26"/>
      <c r="G94" s="32"/>
    </row>
    <row r="95" spans="1:7" ht="12" customHeight="1" x14ac:dyDescent="0.25">
      <c r="A95" s="35"/>
      <c r="B95" s="50" t="s">
        <v>56</v>
      </c>
      <c r="C95" s="28">
        <f>G31</f>
        <v>2675000</v>
      </c>
      <c r="D95" s="51">
        <f t="shared" ref="D95:D100" si="3">(C95/$C$101)</f>
        <v>0.2328143770319174</v>
      </c>
      <c r="E95" s="26"/>
      <c r="F95" s="26"/>
      <c r="G95" s="32"/>
    </row>
    <row r="96" spans="1:7" ht="12" customHeight="1" x14ac:dyDescent="0.25">
      <c r="A96" s="35"/>
      <c r="B96" s="50" t="s">
        <v>57</v>
      </c>
      <c r="C96" s="28">
        <f>G36</f>
        <v>75000</v>
      </c>
      <c r="D96" s="51">
        <f t="shared" si="3"/>
        <v>6.5275058980911417E-3</v>
      </c>
      <c r="E96" s="26"/>
      <c r="F96" s="26"/>
      <c r="G96" s="32"/>
    </row>
    <row r="97" spans="1:7" ht="12.75" customHeight="1" x14ac:dyDescent="0.25">
      <c r="A97" s="35"/>
      <c r="B97" s="50" t="s">
        <v>58</v>
      </c>
      <c r="C97" s="28">
        <f>G47</f>
        <v>681001</v>
      </c>
      <c r="D97" s="51">
        <f t="shared" si="3"/>
        <v>5.9269840588079541E-2</v>
      </c>
      <c r="E97" s="26"/>
      <c r="F97" s="26"/>
      <c r="G97" s="32"/>
    </row>
    <row r="98" spans="1:7" ht="12" customHeight="1" x14ac:dyDescent="0.25">
      <c r="A98" s="35"/>
      <c r="B98" s="50" t="s">
        <v>30</v>
      </c>
      <c r="C98" s="28">
        <f>G66</f>
        <v>4021704</v>
      </c>
      <c r="D98" s="51">
        <f t="shared" si="3"/>
        <v>0.35002262107168985</v>
      </c>
      <c r="E98" s="26"/>
      <c r="F98" s="26"/>
      <c r="G98" s="32"/>
    </row>
    <row r="99" spans="1:7" ht="12.75" customHeight="1" x14ac:dyDescent="0.25">
      <c r="A99" s="35"/>
      <c r="B99" s="50" t="s">
        <v>59</v>
      </c>
      <c r="C99" s="29">
        <f>G74</f>
        <v>3490000</v>
      </c>
      <c r="D99" s="51">
        <f t="shared" si="3"/>
        <v>0.30374660779117446</v>
      </c>
      <c r="E99" s="31"/>
      <c r="F99" s="31"/>
      <c r="G99" s="32"/>
    </row>
    <row r="100" spans="1:7" ht="12" customHeight="1" x14ac:dyDescent="0.25">
      <c r="A100" s="25"/>
      <c r="B100" s="50" t="s">
        <v>60</v>
      </c>
      <c r="C100" s="29">
        <f>G77</f>
        <v>547135.25</v>
      </c>
      <c r="D100" s="51">
        <f t="shared" si="3"/>
        <v>4.7619047619047616E-2</v>
      </c>
      <c r="E100" s="31"/>
      <c r="F100" s="31"/>
      <c r="G100" s="32"/>
    </row>
    <row r="101" spans="1:7" ht="12" customHeight="1" thickBot="1" x14ac:dyDescent="0.3">
      <c r="A101" s="35"/>
      <c r="B101" s="52" t="s">
        <v>61</v>
      </c>
      <c r="C101" s="53">
        <f>SUM(C95:C100)</f>
        <v>11489840.25</v>
      </c>
      <c r="D101" s="54">
        <f>SUM(D95:D100)</f>
        <v>1</v>
      </c>
      <c r="E101" s="31"/>
      <c r="F101" s="31"/>
      <c r="G101" s="32"/>
    </row>
    <row r="102" spans="1:7" ht="12.75" customHeight="1" x14ac:dyDescent="0.25">
      <c r="A102" s="35"/>
      <c r="B102" s="46"/>
      <c r="C102" s="37"/>
      <c r="D102" s="37"/>
      <c r="E102" s="37"/>
      <c r="F102" s="37"/>
      <c r="G102" s="32"/>
    </row>
    <row r="103" spans="1:7" ht="15.6" customHeight="1" x14ac:dyDescent="0.25">
      <c r="A103" s="35"/>
      <c r="B103" s="47"/>
      <c r="C103" s="37"/>
      <c r="D103" s="37"/>
      <c r="E103" s="37"/>
      <c r="F103" s="37"/>
      <c r="G103" s="32"/>
    </row>
    <row r="104" spans="1:7" ht="11.25" customHeight="1" thickBot="1" x14ac:dyDescent="0.3">
      <c r="B104" s="67"/>
      <c r="C104" s="68" t="s">
        <v>62</v>
      </c>
      <c r="D104" s="69"/>
      <c r="E104" s="70"/>
      <c r="F104" s="30"/>
      <c r="G104" s="32"/>
    </row>
    <row r="105" spans="1:7" ht="11.25" customHeight="1" x14ac:dyDescent="0.25">
      <c r="B105" s="71" t="s">
        <v>113</v>
      </c>
      <c r="C105" s="73">
        <v>30000</v>
      </c>
      <c r="D105" s="73">
        <v>35000</v>
      </c>
      <c r="E105" s="74">
        <v>40000</v>
      </c>
      <c r="F105" s="66"/>
      <c r="G105" s="33"/>
    </row>
    <row r="106" spans="1:7" ht="11.25" customHeight="1" thickBot="1" x14ac:dyDescent="0.3">
      <c r="B106" s="52" t="s">
        <v>114</v>
      </c>
      <c r="C106" s="53">
        <f>(G78/C105)</f>
        <v>382.99467499999997</v>
      </c>
      <c r="D106" s="53">
        <f>(G78/D105)</f>
        <v>328.28115000000003</v>
      </c>
      <c r="E106" s="72">
        <f>(G78/E105)</f>
        <v>287.24600624999999</v>
      </c>
      <c r="F106" s="66"/>
      <c r="G106" s="33"/>
    </row>
    <row r="107" spans="1:7" ht="11.25" customHeight="1" x14ac:dyDescent="0.25">
      <c r="B107" s="57" t="s">
        <v>63</v>
      </c>
      <c r="C107" s="34"/>
      <c r="D107" s="34"/>
      <c r="E107" s="34"/>
      <c r="F107" s="34"/>
      <c r="G107" s="34"/>
    </row>
  </sheetData>
  <mergeCells count="9">
    <mergeCell ref="B93:C93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49606299213" right="0.74803149606299213" top="0.98425196850393704" bottom="0.98425196850393704" header="0" footer="0"/>
  <pageSetup paperSize="14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MELON TUNEL</vt:lpstr>
      <vt:lpstr>'MELON TUNEL'!Área_de_impresión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2022-06-17T12:01:57Z</cp:lastPrinted>
  <dcterms:created xsi:type="dcterms:W3CDTF">2020-11-27T12:49:26Z</dcterms:created>
  <dcterms:modified xsi:type="dcterms:W3CDTF">2023-02-15T18:37:21Z</dcterms:modified>
</cp:coreProperties>
</file>